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UM-SV-VM13603\download\werkzeuge\nachhaltigkeitsmanagement\"/>
    </mc:Choice>
  </mc:AlternateContent>
  <xr:revisionPtr revIDLastSave="0" documentId="13_ncr:1_{41694230-353D-4826-A9BA-828689BB18EC}" xr6:coauthVersionLast="47" xr6:coauthVersionMax="47" xr10:uidLastSave="{00000000-0000-0000-0000-000000000000}"/>
  <bookViews>
    <workbookView xWindow="-28920" yWindow="-120" windowWidth="29040" windowHeight="17520" xr2:uid="{2DFC06A4-E51D-43BB-8C59-E43C65FCB94D}"/>
  </bookViews>
  <sheets>
    <sheet name="Schneller Einstieg" sheetId="11" r:id="rId1"/>
    <sheet name="Basic Module" sheetId="13" r:id="rId2"/>
    <sheet name="Comprehensive Module" sheetId="15" r:id="rId3"/>
    <sheet name="Dropdown" sheetId="1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2" i="13" l="1"/>
  <c r="J11" i="13"/>
  <c r="G36" i="15"/>
  <c r="G14" i="15"/>
  <c r="G39" i="15"/>
  <c r="G37" i="15"/>
  <c r="G35" i="15"/>
  <c r="G34" i="15"/>
  <c r="G33" i="15"/>
  <c r="G32" i="15"/>
  <c r="G25" i="15"/>
  <c r="G9" i="15"/>
  <c r="G8" i="15"/>
  <c r="G7" i="15"/>
  <c r="G27" i="15"/>
  <c r="G26" i="15"/>
  <c r="G16" i="15"/>
  <c r="G21" i="15"/>
  <c r="G30" i="15"/>
  <c r="G28" i="15"/>
  <c r="G24" i="15"/>
  <c r="G23" i="15"/>
  <c r="G22" i="15"/>
  <c r="G20" i="15"/>
  <c r="G19" i="15"/>
  <c r="G10" i="15"/>
  <c r="J7" i="13"/>
  <c r="J15" i="13"/>
  <c r="J47" i="13"/>
  <c r="J44" i="13"/>
  <c r="J26" i="13"/>
  <c r="J29" i="13"/>
  <c r="J28" i="13"/>
  <c r="J27" i="13"/>
  <c r="J13" i="13"/>
  <c r="J35" i="13"/>
  <c r="J31" i="13"/>
  <c r="J24" i="13"/>
  <c r="J14" i="13"/>
  <c r="J9" i="13"/>
  <c r="J12" i="13"/>
  <c r="J10" i="13"/>
  <c r="G18" i="15"/>
  <c r="G17" i="15"/>
  <c r="G15" i="15"/>
  <c r="J39" i="13" l="1"/>
  <c r="F29" i="15"/>
  <c r="G29" i="15" s="1"/>
  <c r="J40" i="13"/>
  <c r="J4" i="1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<sst xmlns="http://schemas.openxmlformats.org/spreadsheetml/2006/main" count="397" uniqueCount="291">
  <si>
    <t>Stand</t>
  </si>
  <si>
    <t>Impressum</t>
  </si>
  <si>
    <t>Herausgeber:</t>
  </si>
  <si>
    <t>Bayerisches Landesamt für Umwelt (LfU)</t>
  </si>
  <si>
    <t>Infozentrum UmweltWirtschaft (IZU)</t>
  </si>
  <si>
    <t>Bürgermeister-Ulrich-Straße 160</t>
  </si>
  <si>
    <t>86179 Augsburg</t>
  </si>
  <si>
    <t>Telefon: 0821 9071 5509</t>
  </si>
  <si>
    <t>Copyright:</t>
  </si>
  <si>
    <t xml:space="preserve">Bayerischer Industrie und Handelskammertag (BIHK) e. V. </t>
  </si>
  <si>
    <t xml:space="preserve">80333 München </t>
  </si>
  <si>
    <t xml:space="preserve">Telefon: 089 51160 </t>
  </si>
  <si>
    <r>
      <rPr>
        <sz val="12"/>
        <color theme="1"/>
        <rFont val="Calibri"/>
        <family val="2"/>
        <scheme val="minor"/>
      </rPr>
      <t xml:space="preserve">E-Mail: </t>
    </r>
    <r>
      <rPr>
        <u/>
        <sz val="12"/>
        <color theme="10"/>
        <rFont val="Calibri"/>
        <family val="2"/>
        <scheme val="minor"/>
      </rPr>
      <t>izu@lfu.bayern.de</t>
    </r>
  </si>
  <si>
    <r>
      <rPr>
        <sz val="12"/>
        <color theme="1"/>
        <rFont val="Calibri"/>
        <family val="2"/>
        <scheme val="minor"/>
      </rPr>
      <t xml:space="preserve">Internet: </t>
    </r>
    <r>
      <rPr>
        <u/>
        <sz val="12"/>
        <color theme="10"/>
        <rFont val="Calibri"/>
        <family val="2"/>
        <scheme val="minor"/>
      </rPr>
      <t>https://www.izu.bayern.de</t>
    </r>
  </si>
  <si>
    <r>
      <rPr>
        <sz val="12"/>
        <color theme="1"/>
        <rFont val="Calibri"/>
        <family val="2"/>
        <scheme val="minor"/>
      </rPr>
      <t>E-Mail:</t>
    </r>
    <r>
      <rPr>
        <sz val="12"/>
        <color theme="10"/>
        <rFont val="Calibri"/>
        <family val="2"/>
        <scheme val="minor"/>
      </rPr>
      <t xml:space="preserve"> </t>
    </r>
    <r>
      <rPr>
        <u/>
        <sz val="12"/>
        <color theme="10"/>
        <rFont val="Calibri"/>
        <family val="2"/>
        <scheme val="minor"/>
      </rPr>
      <t xml:space="preserve">info@bihk.de </t>
    </r>
  </si>
  <si>
    <r>
      <rPr>
        <sz val="12"/>
        <color theme="1"/>
        <rFont val="Calibri"/>
        <family val="2"/>
        <scheme val="minor"/>
      </rPr>
      <t xml:space="preserve">Internet: </t>
    </r>
    <r>
      <rPr>
        <u/>
        <sz val="12"/>
        <color theme="10"/>
        <rFont val="Calibri"/>
        <family val="2"/>
        <scheme val="minor"/>
      </rPr>
      <t>https://www.bihk.de</t>
    </r>
  </si>
  <si>
    <t>In Kooperation mit:</t>
  </si>
  <si>
    <t xml:space="preserve">Max–Joseph-Straße 2 </t>
  </si>
  <si>
    <t>Welche Form des Berichts wurde für die Erstellung gewählt? (individuell oder konsolidierend)</t>
  </si>
  <si>
    <t>Haben Sie bereits nachhaltigkeitsbezogene Initiativen oder Praktiken im Unternehmen etabliert?</t>
  </si>
  <si>
    <t>Haben Sie bereits Maßnahmen im Unternehmen umgesetzt, die die Nachhaltigkeit fördern?</t>
  </si>
  <si>
    <t>Haben Sie für die Zukunft Maßnahmen zur Förderung von Nachhaltigkeit geplant?</t>
  </si>
  <si>
    <t>Haben Sie Ziele festgelegt, um die Umsetzung der Richtlinien zu überwachen?</t>
  </si>
  <si>
    <t>Arbeitskräfte - Allgemeine Merkmale</t>
  </si>
  <si>
    <t>Angabe der Gesamtzahl der Beschäftigten in Vollzeitäquivalenten</t>
  </si>
  <si>
    <t>Ist Ihr Unternehmen in mehr als nur einem Land tätig? Dann müssen Sie angeben im welchem Land die Beschäftigten jeweils arbeitsvertraglich registriert sind</t>
  </si>
  <si>
    <t>Beschäftigt ihr Unternehmen 50 oder mehr mitarbeitende? Dann muss eine Aussage über die Fluktuationsrate getroffen werden</t>
  </si>
  <si>
    <t>(b) falls das Unternehmen eine Angabe weggelassen hat, da diese als Verschlusssache oder vertrauliche Information erachtet wird (siehe Absatz 19), muss das Unternehmen auf die weggelassene Angabe hinweisen.</t>
  </si>
  <si>
    <t>(c) ob der VSME-Nachhaltigkeitsbericht auf individueller Basis (d.h. der VSME-Nachhaltigkeitsbericht beschränkt sich ausschließlich auf die Informationen über das Unternehmens) oder auf konsolidierter Basis (d.h. der VSME-Nachhaltigkeitsbericht enthält Informationen über das Unternehmen und seine Tochterunternehmen) erstellt wurde,</t>
  </si>
  <si>
    <t>(d) im Falle eines konsolidierten VSME-Nachhaltigkeitsberichts die Liste der Tochterunternehmen, einschließlich deren Adressen, die in dem VSME-Nachhaltigkeitsbericht berücksichtigt werden, und</t>
  </si>
  <si>
    <t>25. Falls das Unternehmen eine nachhaltigkeitsbezogene Zertifizierung oder ein Gütesiegel erhalten hat, muss es eine kurze Beschreibung dazu bereitstellen (einschließlich, falls zutreffend, der Angabe zum Gutachter oder Zertifizierer, das Zertifizierungsdatum und das Bewertungsergebnis).</t>
  </si>
  <si>
    <t>(b) über Konzepte zu Nachhaltigkeitsthemen verfügt, ob diese öffentlich zugänglich sind, sowie die jeweiligen Konzepte zu Umwelt-, Sozial- oder Governance-Themen, die sich mit Nachhaltigkeitsthemen befassen,</t>
  </si>
  <si>
    <t>(c) zu Nachhaltigkeitsthemen zukünftige Initiativen oder in die Zukunft gerichtete Pläne gibt, die sich in Umsetzung befinden, und</t>
  </si>
  <si>
    <t>(d) Ziele zur Überwachung der Umsetzung der Konzepte und der Überwachung des Fortschritts bei der Erreichung dieser Ziele gibt.</t>
  </si>
  <si>
    <t>27. Solche Praktiken, Konzepte und zukünftigen Initiativen umfassen Maßnahmen des Unternehmens, seine negativen Auswirkungen auf Menschen und die Umwelt zu verringern und seine positiven Auswirkungen zu verstärken, um zu einer nachhaltigeren Wirtschaft beizutragen. Anlage B enthält eine Liste möglicher Nachhaltigkeitsthemen, die in diese Angabe einbezogen werden könnten. Das Unternehmen kann für die Angabe die Vorlage in Absatz 78 verwenden.</t>
  </si>
  <si>
    <t>28. Falls das Unternehmen auch nach dem Zusatzmodul (Comprehensive Modul) berichtet, so hat es die unter B2 bereitgestellten Informationen durch die in C2 genannten Datenpunkte zu ergänzen.</t>
  </si>
  <si>
    <t>Erneuerbar</t>
  </si>
  <si>
    <t>Nicht erneuerbar</t>
  </si>
  <si>
    <t>Gesamt</t>
  </si>
  <si>
    <t>Brennstoffe (i.S.v. Energieträger wie z.B. Erdöl, Erdgas, Biogas)</t>
  </si>
  <si>
    <t>(b) der standortbezogenen Scope-2-THG-Bruttoemissionen in Tonnen CO2-Äquivalent (d. h. Emissionen aus der Erzeugung erworbener Energie wie z.B. Strom, Wärme, Dampf oder Kühlung).</t>
  </si>
  <si>
    <t>31. Das Unternehmen hat seine Treibhausgasintensität anzugeben, die berechnet wird, indem es die angegebenen „Brutto-Treibhausgasemissionen“ gemäß Absatz 30 durch die angegebenen „Umsatzerlöse (in Euro)“ gemäß Absatz 24(e)(iv) dividiert.</t>
  </si>
  <si>
    <t>32. Ist das Unternehmen gesetzlich oder durch andere nationale Vorschriften verpflichtet, seine Schadstoffemissionen an zuständige Behörden zu melden, oder berichtet es diese freiwillig im Rahmen eines Umweltmanagementsystems, muss es die Schadstoffe angeben, die es im Rahmen seiner eigenen Tätigkeiten in die Luft, ins Wasser und in den Boden emittiert. Für jeden Schadstoff sind dabei die jeweiligen Mengen anzugeben. Falls diese Informationen bereits öffentlich zugänglich sind, kann das Unternehmen stattdessen auf das Dokument verweisen, in dem diese Informationen berichtet werden, zum Beispiel durch Angabe eines entsprechenden URL-Links oder durch Einbettung eines Hyperlinks.</t>
  </si>
  <si>
    <t>33. Das Unternehmen hat die Anzahl und die Fläche (in Hektar) der Betriebsstandorte anzugeben, die es in einem oder in der Nähe eines Gebiets mit schutzbedüftiger Biodiversität besitzt, gepachtet hat oder bewirtschaftet.</t>
  </si>
  <si>
    <t>(b) gesamte versiegelte Fläche,</t>
  </si>
  <si>
    <t>(c) gesamte naturnahe Fläche am (Betriebs-)Standort, und</t>
  </si>
  <si>
    <t>(d) gesamte naturnahe Fläche abseits des (Betriebs-)Standorts.</t>
  </si>
  <si>
    <t>35. Das Unternehmen hat seine Gesamtwasserentnahme anzugeben, d. h. die Wassermenge, die aus allen Quellen und für alle Verwendungszwecke in die Grenzen der Organisation (oder Anlagen) eingeleitet wird; zusätzlich muss das Unternehmen die Menge an Wasser gesondert angeben, die an (Betriebs-)Standorten in Gebieten mit hoher Wasserknappheit entnommen wird.</t>
  </si>
  <si>
    <t>36. Verfügt das Unternehmen über Produktionsprozesse, die einen erheblichen Wasserverbrauch aufweisen (z. B. thermische Energieprozesse wie Trocknung oder Stromerzeugung, Herstellung von Waren, landwirtschaftliche Bewässerung usw.), hat es seinen Wasserverbrauch anzugeben, der sich als Differenz zwischen der Wasserentnahme und der Abwassereinleitung aus seinen Produktionsprozessen ergibt.</t>
  </si>
  <si>
    <t>(b) die gesamte jährliche Abfallmenge, die dem Recycling oder der Wiederverwendung zugeführt wurde, und</t>
  </si>
  <si>
    <t>(c) falls das Unternehmen in einem Sektor tätig ist, in dem es zu bedeutenden Materialflüssen kommt (z. B. Fertigung, Bauwesen, Verpackung oder andere), den jährlichen Massenstrom der verwendeten relevanten Materialien.</t>
  </si>
  <si>
    <t>39. Das Unternehmen hat die Anzahl der Arbeitnehmer als Personenzahl oder Vollzeitäquivalent für die folgenden Kennzahlen anzugeben:</t>
  </si>
  <si>
    <t>(a) Art des Arbeitsvertrags (befristet oder unbefristet),</t>
  </si>
  <si>
    <t>(b) Geschlecht, und</t>
  </si>
  <si>
    <t>(c) das Land des Arbeitsvertrags, falls das Unternehmen in mehr als einem Land tätig ist.</t>
  </si>
  <si>
    <t>40. Falls das Unternehmen 50 oder mehr Arbeitnehmer beschäftigt, hat es die Fluktuationsrate der Arbeitnehmer für den Berichtszeitraum anzugeben.</t>
  </si>
  <si>
    <t>(b) die Anzahl der Todesfälle, die auf arbeitsbedingte Verletzungen und Erkrankungen zurückzuführen sind.</t>
  </si>
  <si>
    <t>(b) das prozentuale Lohngefälle zwischen weiblichen und männlichen Arbeitnehmern. Das Unternehmen kann diese Angabe weglassen, wenn die Arbeitnehmerzahl (als Personenzahl) unter 150 liegt, wobei zu beachten ist, dass dieser Schwellenwert ab dem 7. Juni 2031 auf 100 Arbeitnehmer gesenkt wird,</t>
  </si>
  <si>
    <t>(c) den prozentualen Anteil der Arbeitnehmer, für die Tarifverträge/Kollektivverträge gelten, und</t>
  </si>
  <si>
    <t>(d) die durchschnittliche Anzahl der jährlichen Schulungsstunden pro Arbeitnehmer, aufgeschlüsselt nach Geschlecht.</t>
  </si>
  <si>
    <t>43. Im Falle von Verurteilungen und Geldstrafen im Berichtszeitraum muss das Unternehmen die Anzahl der Verurteilungen sowie die Gesamthöhe der verhängten Geldstrafen für Verstöße gegen Korruptions- und Bestechungsvorschriften angeben.</t>
  </si>
  <si>
    <t>B1: Grundlagen für die Erstellung</t>
  </si>
  <si>
    <t>B3: Energie und Treibhausgasemissionen</t>
  </si>
  <si>
    <t>Offenlegungspflicht</t>
  </si>
  <si>
    <t>Abfrage</t>
  </si>
  <si>
    <t>Was müssen Sie berichten?</t>
  </si>
  <si>
    <t>immer</t>
  </si>
  <si>
    <t>(Auswahl)</t>
  </si>
  <si>
    <t>B4: Luft-, Wasser- und Bodenverschmutzung</t>
  </si>
  <si>
    <t>B6: Wasser</t>
  </si>
  <si>
    <t>B7: Ressourcennutzung, Kreislaufwirtschaft und Abfallmanagement</t>
  </si>
  <si>
    <t>B10: Arbeitskräfte: Entlohnung, Tarifverträge, Schulungen</t>
  </si>
  <si>
    <t>B8: Arbeitskräfte - Allgemeine Merkmale</t>
  </si>
  <si>
    <t>B9: Arbeitskräfte - Gesundheit und Sicherheit</t>
  </si>
  <si>
    <t>B11: Verurteilungen und Geldstrafen für Korruption und Geldwäsche</t>
  </si>
  <si>
    <t xml:space="preserve">24. Das Unternehmen hat anzugeben, 
(a) welche der folgenden Optionen es gewählt hat: i. OPTION A: Nur das Basismodul (Basic Module) oder ii. OPTION B: Basis- (Basic-) und Zusatzmodul (Comprehensive Module) </t>
  </si>
  <si>
    <t xml:space="preserve">29. Das Unternehmen hat seinen Gesamtenergieverbrauch in MWh anzugeben, aufgeschlüsselt gemäß der untenstehenden Tabelle, sofern es die erforderlichen Informationen für eine solche Aufschlüsselung bereitstellen kann: </t>
  </si>
  <si>
    <t>B2: Praktiken, Konzepte und zukünftige Initiativen für den Übergang zu einer nachhaltigeren Wirtschaft</t>
  </si>
  <si>
    <t>Ja</t>
  </si>
  <si>
    <t>Nein</t>
  </si>
  <si>
    <t>1. Rechtsform
2. NACE-Sektorenklassifikation
3. Umfang der Billanz (€)
4. Umsatz (€)
5. Anzahl der Beschäftigten in Kopfzahlen oder Vollzeitäquivalenten
6. Hauptsitz des Unternehmens
7. Lage der gepachteten oder verwalteten Standorte</t>
  </si>
  <si>
    <t>Aufschlüsselung der Beshäftigten nach Art des Arbeitsvertrags</t>
  </si>
  <si>
    <t>Inhalt gemäß VSME</t>
  </si>
  <si>
    <t>Aufschlüsselung der Beschäftigten nach Art des Geschlechts</t>
  </si>
  <si>
    <t>Auswahl</t>
  </si>
  <si>
    <t>nunc sustainability consulting</t>
  </si>
  <si>
    <t>Beim Glaspalast 5</t>
  </si>
  <si>
    <t>86153 Augsburg</t>
  </si>
  <si>
    <t>E-Mail: kontakt@nunc-consulting.de</t>
  </si>
  <si>
    <t>Internet: nunc-consulting.de</t>
  </si>
  <si>
    <t>Telefon +49 176 45613246</t>
  </si>
  <si>
    <t xml:space="preserve">Haben Sie sich für den konsolidierenden Nachhaltigkeitsbericht entschieden? </t>
  </si>
  <si>
    <t>/</t>
  </si>
  <si>
    <t>Welche Module wollen Sie berichten?</t>
  </si>
  <si>
    <t>Strom (wie auf Rechnungen der Energieversorger angegeben)</t>
  </si>
  <si>
    <t xml:space="preserve">Haben Sie nachhaltigkeitsbezogene Zertifizierungen oder Labels erworben? </t>
  </si>
  <si>
    <t>Haben Sie Betriebsstandorte in einem oder in der Nähe eines Gebiets mit schutzbedürftiger Biodiversität?</t>
  </si>
  <si>
    <t xml:space="preserve">Haben Sie Produktionsprozesse, die im erheblichen Maße Wasser verbrauchen? </t>
  </si>
  <si>
    <t>Haben Sie mehr oder weniger als 50 Arbeitnehmende beschäftigt?</t>
  </si>
  <si>
    <t>Haben Sie mehr oder weniger als 150 Arbeitnehmende beschäftigt?</t>
  </si>
  <si>
    <t>Wurde das Unternehmen im Berichtszeitraum aufgrund rechtlicher Verstöße verurteilt oder mit einer Geldstrafe belegt?</t>
  </si>
  <si>
    <t>(b) einer Beschreibung der bedeutenden Märkte, in denen das Unternehmen tätig ist (z.B. B2B, Großhandel, Einzelhandel, Länder),</t>
  </si>
  <si>
    <t>(c) einer Beschreibung der wichtigsten Geschäftsbeziehungen (z.B. zentrale Lieferanten, Vertriebskanäle und Verbraucher), und</t>
  </si>
  <si>
    <t>(d) falls die Strategie Kernelelemente enthält, die sich auf Nachhaltigkeitsthemen beziehen oder sich auf diese auswirken, eine kurze Beschreibung dieser Kernelemente.</t>
  </si>
  <si>
    <t>48. Falls das Unternehmen spezifische Praktiken, Konzepte oder zukünftige Initiativen für den Übergang zu einer nachhaltigeren Wirtschaft eingeführt hat, die es bereits unter der Angabe B2 im Basis-Modul berichtet hat, hat es diese kurz zu beschreiben. Das Unternehmen kann zu diesem Zweck die Vorlage in Absatz 213 verwenden.</t>
  </si>
  <si>
    <t>49. Das Unternehmen kann, soweit vorgesehen, die oberste Ebene des Unternehmens angeben, die für die Umsetzung dieser Praktiken, Konzepte oder zukünftigen Initativen verantwortlich ist.</t>
  </si>
  <si>
    <t>50. Je nach Art der vom Unternehmen durchgeführten Geschäftsaktivitäten kann es zweckmäßig sein, Scope-3-Treibhausgasemissionen anzugeben (siehe Absatz 10 dieses Standards), um relevante Informationen über die Auswirkungen der Wertschöpfungskette des Unternehmens auf den Klimawandel zu erhalten.</t>
  </si>
  <si>
    <t>51. Scope-3-Emissionen sind indirekte Treibhausgasemissionen (die nicht unter Scope 2 fallen), die aus der Wertschöpfungskette eines Unternehmens stammen. Sie umfassen die Aktivitäten, die den Geschäftstätigkeiten des Unternehmens vorgelagert sind (z.B. gekaufte Waren und Dienstleistungen, gekaufte Investitionsgüter, Transport gekaufter Waren usw.), und die Aktivitäten, die den Geschäftstätigkeiten des Unternehmens nachgelagert sind (z.B. Transport und Vertrieb der Produkte des Unternehmens, Nutzung verkaufter Produkte, Investitionen usw.).</t>
  </si>
  <si>
    <t>52. Wenn das Unternehmen beschließt, diese Kennzahl anzugeben, sollte es sich auf die 15 Kategorien von Scope-3-Treibhausgasemissionen beziehen, die im GHG Protocol Corporate Standard identifiziert und im GHG Protocol Corporate Value Chain (Scope 3) Accounting and Reporting Standard detailliert beschrieben sind. Bei der Angabe von Scope-3-Treibhausgasemissionen muss das Unternehmen die wichtigsten Scope-3-Kategorien (gemäß dem Corporate Value Chain (Scope 3) Accounting and Reporting Standard) basierend auf seiner eigenen Bewertung der relevanten Scope-3-Kategorien angeben. Weiterführende Informationen zu spezifischen Berechnungsmethoden für jede Kategorie finden Unternehmen in der „Technical guidance for Calculating Scope 3 Emissions“ des GHG Protocols.</t>
  </si>
  <si>
    <t>53. Wenn das Unternehmen bei der Berichterstattung über seine Scope-1- und Scope-2-Emissionen unternehmensspezifische Informationen über seine Scope-3-Emissionen angibt, sind diese zusammen mit den gemäß B3 – Energie und Treibhausgasemissionen erforderlichen Informationen darzustellen.</t>
  </si>
  <si>
    <t>(b) das Basisjahr und den Bezugswert für das Basisjahr,</t>
  </si>
  <si>
    <t>(c) die für die Ziele verwendeten Einheiten.</t>
  </si>
  <si>
    <t>(d) den Anteil von Scope 1-, Scope 2- und, falls angegeben, Scope 3-Emissionen, auf den sich das Ziel bezieht, und</t>
  </si>
  <si>
    <t>(e) eine Liste der wichtigsten Maßnahmen, die zur Erreichung der Ziele umgesetzt werden sollen.</t>
  </si>
  <si>
    <t>55. Falls das Unternehmen, das in klimaintensiven Sektoren tätig ist, einen Übergangsplan für den Klimaschutz festgelegt hat, kann es Informationen darüber bereitstellen, einschließlich einer Erklärung, wie dieser zur Reduzierung der Treibhausgasemissionen beiträgt.</t>
  </si>
  <si>
    <t>56. Falls das Unternehmen in klimaintensiven Sektoren tätig ist und keinen Übergangsplan für den Klimaschutz hat, hat es anzugeben, ob und, falls ja, wann es einen solchen Übergangsplan festlegen wird.</t>
  </si>
  <si>
    <t>(b) angeben, wie es die Exposition und Anfälligkeit seiner Vermögenswerte, Aktivitäten und Wertschöpfungskette gegenüber diesen Gefahren und Übergangsereignissen bewertet hat,</t>
  </si>
  <si>
    <t>(c) die Zeithorizonte aller identifizierten/ermittelten klimabedingten Gefahren und Übergangsereignissen angeben, und</t>
  </si>
  <si>
    <t>(d) angeben, ob es Maßnahmen zur Anpassung an den Klimawandel für klimabedingte Gefahren und Übergangsereignisse ergriffen hat.</t>
  </si>
  <si>
    <t>58. Das Unternehmen kann die potenziellen negativen Auswirkungen von Klimarisiken angeben, die sich kurz-, mittel- oder langfristig auf seine Ertragslage oder Geschäftstätigkeit auswirken können, und angeben, ob es die Risiken als hoch, mittel oder gering einschätzt.</t>
  </si>
  <si>
    <t>59. Beschäftigt das Unternehmen 50 oder mehr Arbeitnehmer, kann es das Verhältnis von Frauen zu Männern auf Führungsebene für den Berichtszeitraum angeben.</t>
  </si>
  <si>
    <t>60. Beschäftigt das Unternehmen 50 oder mehr Arbeitnehmer, kann es die Anzahl der Selbständigen, die ausschließlich für das Unternehmen tätig sind und keine eigenen Mitarbeiter haben, und der Zeitarbeitskräfte, die von Unternehmen bereitgestellt werden, die in erster Linie im Bereich der Vermittlung und Überlassung von Arbeitskräften tätig sind, angeben.</t>
  </si>
  <si>
    <t>(c) Hat das Unternehmen ein Verfahren zur Bearbeitung von Beschwerden im Zusammenhang mit Arbeitnehmerbelangen [seine eigenen Arbeitskräfte]? (JA/NEIN)</t>
  </si>
  <si>
    <t>(b) Falls ja, kann das Unternehmen die Maßnahmen beschreiben, die zur Behebung der oben beschriebenen Vorfälle ergriffen werden.</t>
  </si>
  <si>
    <t>(c) Sind dem Unternehmen bestätigte Vorfälle bekannt, die Arbeitskräfte in der Wertschöpfungskette, betroffene Gemeinschaften sowie Verbraucher und Endnutzer betreffen? Falls ja, bitte angeben.</t>
  </si>
  <si>
    <t>(b) im Anbau und in der Produktion von Tabak,</t>
  </si>
  <si>
    <t>(d) in der Herstellung von Chemikalien, wenn das Unternehmen Hersteller von Schädlingsbekämpfungs-, Pflanzenschutz- und Desinfektionsmitteln ist.</t>
  </si>
  <si>
    <t>64. Das Unternehmen hat anzugeben, ob es von EU-Referenzwerten, die im Einklang mit dem Übereinkommen von Paris stehen, ausgeschlossen ist, wie in Absatz 241 der Leitlinien (Guidance) beschrieben.</t>
  </si>
  <si>
    <t>65. Falls das Unternehmen ein Leitungs- und/oder Aufsichtsgremium hat, hat das Unternehmen die entsprechende Geschlechterdiversitätsquote des Leitungs- und/oder Aufsichtsgremiums anzugeben.</t>
  </si>
  <si>
    <t>C9: Verhältnis der Geschlechtervielfalt im Leitungs- und/oder Aufsichtsgremium</t>
  </si>
  <si>
    <t>C8: Umsatzerlöse aus bestimmten Sektoren und Ausschluss von EU-Referenzwerten</t>
  </si>
  <si>
    <t>C7: Schwere negative Menschenrechtsvorfälle</t>
  </si>
  <si>
    <t>C6: Zusätzliche Informationen zu den eigenen Arbeitskräften – Konzepte und Verfahren zur Einhaltung der Menschenrechte</t>
  </si>
  <si>
    <t>C5: Zusätzliche (allgemein(e) Merkmale der Arbeitskräfte</t>
  </si>
  <si>
    <t>C4: Klimarisiken</t>
  </si>
  <si>
    <t xml:space="preserve">C3: Ziele zur Reduzierung von Treibhausgasen und klimabedingter Wandel </t>
  </si>
  <si>
    <t>C1: Strategie: Geschäftsmodell und nachhaltigkeitsbezogene Initiativen</t>
  </si>
  <si>
    <t>(b) Falls ja, gilt dies für: i. Kinderarbeit (JA/NEIN), ii. Zwangsarbeit (JA/NEIN), iii. Menschenhandel (JA/NEIN), iv. Diskriminierung (JA/NEIN), v. Verhütung von Arbeitsunfällen (JA/NEIN), oder vi. andere? (JA/NEIN – wenn ja, bitte angeben).</t>
  </si>
  <si>
    <t>(c) im Sektor der fossilen Brennstoffe (Kohle, Öl und Gas) (d. h., dass es Erlöse aus der Exploration, dem Abbau, der Förderung, der Herstellung, der Verarbeitung, der Lagerung, der Raffination oder dem Vertrieb, einschließlich Transport, Lagerung und Handel von fossilen Brennstoffen gemäß Artikel 2 Nummer 62 der Verordnung (EU) 2018/1999 des Europäischen Parlaments und des Rates 17) erzielt, einschließlich einer Aufschlüsselung der Erlöse aus Kohle, Öl und Gas, oder</t>
  </si>
  <si>
    <t>62. Das Unternehmen hat auf die folgenden Fragen eine Antwort zu geben: 
(a) Gibt es bei den eigenen Arbeitskräften bestätigte Fälle im Zusammenhang mit: i. Kinderarbeit (JA/NEIN), ii. Zwangsarbeit (JA/NEIN), iii. Menschenhandel (JA/NEIN), iv. Diskriminierung (JA/NEIN), oder v. anderen? (JA/NEIN – wenn ja, bitte angeben).</t>
  </si>
  <si>
    <t>61. Das Unternehmen hat auf die folgenden Fragen eine Antwort anzugeben: 
(a) Verfügt das Unternehmen über einen Verhaltenskodex oder ein Konzept zur Einhaltung der Menschenrechte für seine eigenen Arbeitskräfte? (JA/NEIN)</t>
  </si>
  <si>
    <t xml:space="preserve">63. Falls das Unternehmen in einem oder mehreren der folgenden Sektoren tätig ist, hat es die damit verbundenen Umsatzerlöse in dem/den Sektor(en) anzugeben: 
(a) im Bereich der umstrittenen Waffen (Antipersonenminen, Streumunition, chemische und biologische Waffen), </t>
  </si>
  <si>
    <t xml:space="preserve">57. Falls das Unternehmen klimabedingte Gefahren und klimabedingte Übergangsereignisse identifiziert/ermittelt hat, die klimabedingte Risiken für das Unternehmen (Bruttobetrachtung) schaffen, muss es: 
(a) solche klimabedingten Gefahren und klimabedingten Übergangsereignisse kurz beschreiben, </t>
  </si>
  <si>
    <t>54. Falls das Unternehmen Ziele zur Reduktion von Treibhausgasemissionen (THG) festgelegt hat, hat es seine Ziele in absoluten Werten für Scope-1- und Scope-2-Emissionen anzugeben. Im Einklang mit den Absätzen 50 bis 53 muss das Unternehmen, sofern es Ziele zur Reduktion von Scope-3-Emissionen festgelegt hat, auch Ziele für signifikante Scope-3-Emissionen angeben. Insbesondere muss es folgendes angeben: 
(a) das Zieljahr und den Zielwert für das Zieljahr,</t>
  </si>
  <si>
    <t xml:space="preserve">47. Das Unternehmen hat die Kernelelemente seines Geschäftsmodells und seiner Strategie anzugeben, einschließlich: 
(a) einer Beschreibung der bedeutenden Gruppen von angebotenen Produkten und/oder Dienstleistungen, </t>
  </si>
  <si>
    <t xml:space="preserve">41. Das Unternehmen hat die folgenden Informationen zu seinen Arbeitnehmern anzugeben: 
(a) die Anzahl und die Quote der meldepflichtigen Arbeitsunfälle, und </t>
  </si>
  <si>
    <t>42. Das Unternehmen hat anzugeben: 
(a) ob die Arbeitnehmer eine Entlohnung erhalten, die gleich oder höher als der gegebenenfalls geltende Mindestlohn für das Land ist über das berichtet wird, basierend auf dem nationalen Mindestlohngesetz oder einem Tarifvertrag/Kollektivvertrag,</t>
  </si>
  <si>
    <t>38. Die Angabe hat Folgendes zu umfassen: 
(a) die jährliche Gesamtmenge des Abfallaufkommens, aufgeschlüsselt nach Art (nicht gefährlich und gefährlich),</t>
  </si>
  <si>
    <t xml:space="preserve">34. Das Unternehmen kann Kennzahlen zur Landnutzung angeben: 
(a) gesamter Flächenverbrauch (in Hektar), </t>
  </si>
  <si>
    <t xml:space="preserve">30. Das Unternehmen hat seine geschätzten Brutto-Treibhausgasemissionen (THG) in Tonnen CO2-Äquivalent (tCO2e) gemäß der Vorgaben des GHG Protocol Corporate Standard (Version 2004) anzugeben, einschließlich: 
(a) der Scope-1-THG-Bruttoemissionen in Tonnen CO2-Äquivalent (aus Quellen, die sich im Eigentum oder unter der Kontrolle des Unternehmens befinden), und </t>
  </si>
  <si>
    <t xml:space="preserve">26. Falls das Unternehmen spezifische Praktiken, Konzepte oder zukünftige Initiativen für den Übergang zu einer nachhaltigeren Wirtschaft eingeführt hat, hat es dies anzugeben. Das Unternehmen muss angeben, ob es 
(a) über Praktiken verfügt. Praktiken können in diesem Zusammenhang beispielsweise Bemühungen zur Reduzierung des Wasser- und Stromverbrauchs des Unternehmens, zur Senkung der Treibhausgasemissionen oder zur Vermeidung von Umweltverschmutzung umfassen. Dazu zählen auch Initiativen zur Verbesserung der Produktsicherheit, laufende Maßnahmen zur Verbesserung der Arbeitsbedingungen und der Gleichbehandlung am Arbeitsplatz, Schulungen zur Nachhaltigkeit für die Arbeitskräfte des Unternehmens sowie Partnerschaften im Zusammenhang mit Nachhaltigkeitsprojekten, </t>
  </si>
  <si>
    <t>Gesamtenergieverbrauch in MWh, aufgeschlüsselt gemäß der untenstehenden Tabelle</t>
  </si>
  <si>
    <t>Gesamte jährliche Abfallmenge, die dem Recycling oder der Wiederverwendung zugeführt wurde</t>
  </si>
  <si>
    <t>Gesamte jährliche Menge des Abfallaufkommens, aufgeschlüsselt nach Art (nicht gefährlich und gefährlich)</t>
  </si>
  <si>
    <t>- Anzahl der meldepflichtigen Arbeitsunfälle
- Quote der meldepflichtigen Arbeitsunfälle</t>
  </si>
  <si>
    <t>Anzahl der Todesfälle, die auf arbeitsbedingte Verletzungen und Erkrankungen zurückzuführen sind</t>
  </si>
  <si>
    <t>Prozentualen Anteil der Arbeitnehmenden, für die Tarifverträge/Kollektivverträge gelten</t>
  </si>
  <si>
    <t>Durchschnittliche Anzahl der jährlichen Schulungsstunden pro Arbeitnehmenden, aufgeschlüsselt nach Geschlecht</t>
  </si>
  <si>
    <t>Anleitung zur Nutzung dieser Handreichung</t>
  </si>
  <si>
    <t>i. Kinderarbeit (JA/NEIN)
ii. Zwangsarbeit (JA/NEIN)
iii. Menschenhandel (JA/NEIN)
iv. Diskriminierung (JA/NEIN)
v. Verhütung von Arbeitsunfällen (JA/NEIN)
vi. andere? (JA/NEIN – wenn ja, bitte angeben)</t>
  </si>
  <si>
    <t>Haben Sie einen Verhaltenskodex oder ein Konzept zur Einhaltung der Menschenrechte für seine eigenen Arbeitskräfte?</t>
  </si>
  <si>
    <t>Haben Sie Unternehmenseinheiten in mehr als einem Land?</t>
  </si>
  <si>
    <t>i. Kinderarbeit (JA/NEIN)
ii. Zwangsarbeit (JA/NEIN)
iii. Menschenhandel (JA/NEIN)
iv. Diskriminierung (JA/NEIN)
v. anderen? (JA/NEIN – wenn ja, bitte angeben)</t>
  </si>
  <si>
    <t>- Gesamtwasserentnahme
- Menge an Wasser, die an (Betriebs-)Standorten in Gebieten mit hoher Wasserknappheit entnommen wird</t>
  </si>
  <si>
    <t>Informationen vorneweg</t>
  </si>
  <si>
    <t>Handreichung zur Identifikation unternehmensindividueller VSME Offenlegungspflichten</t>
  </si>
  <si>
    <t>Wählen Sie hier aus 
↓</t>
  </si>
  <si>
    <t xml:space="preserve">(e) die folgenden Informationen: i. die Rechtsform des Unternehmens, ii. NACE-Sektorklassifizierungscode(s), iii. die Bilanzsumme (in Euro), iv. der Umsatzerlöse (in Euro), v. die Anzahl der Arbeitnehmer als Personenzahl oder Vollzeitäquivalente, vi. das Land der Hauptgeschäftstätigkeiten und den Standort bedeutender Vermögenswerte, und vii. die Geolokalisierung von Betriebsstandorten, die es besitzt, gepachtet hat oder bewirtschaftet. </t>
  </si>
  <si>
    <t>Wollen Sie die oberste Ebene für diese Praktiken, Konzepte oder zukünftigen Initativen Verantworlichen angeben?</t>
  </si>
  <si>
    <t>Enthält Ihre Strategie Kernelemente zu Nachhaltigkeitsthemen oder wirken sich diese auf Nachhaltigkeitsthemen aus?</t>
  </si>
  <si>
    <t>Beschreiben Sie spezifische Praktiken, Konzepte oder zukünftige Maßnahmen für nachhaltige Wirtschaftstätigkeit?</t>
  </si>
  <si>
    <t>Sind Scope-3-Emissionen für Ihr Unternehmen wesentlich?</t>
  </si>
  <si>
    <t>Haben Sie ein Leitungs- und/oder Aufsichtsorgan?</t>
  </si>
  <si>
    <t>Haben Sie Ziele zur Reduktion von Treibhausgasemissionen festgelegt?</t>
  </si>
  <si>
    <t>Haben Sie mehr 50 oder mehr Arbeitnehmende beschäftigt?</t>
  </si>
  <si>
    <t>Ist Ihr Unternehmen im Bereich der umstrittenen Waffen (Antipersonenminen, Streumunition, chemische und biologische Waffen) tätig?</t>
  </si>
  <si>
    <t>Ist Ihr Unternehmen im Anbau und in der Produktion von Tabak tätig?</t>
  </si>
  <si>
    <t>Ist Ihr Unternehmen im Sektor der fossilen Brennstoffe (Kohle, Öl und Gas) tätig?</t>
  </si>
  <si>
    <t>Ist Ihr Unternehmen in der Herstellung von Chemikalien, wenn das Unternehmen Hersteller von Schädlingsbekämpfungs-, Pflanzenschutz- und Desinfektionsmitteln tätig?</t>
  </si>
  <si>
    <t>Haben Sie klimabedingte Gefahren und klimabedingte Übergangsereignisse identifiziert/ermittelt, die klimabedingte Risiken für das Unternehmen (Bruttobetrachtung) schaffen?</t>
  </si>
  <si>
    <t>Beschreibung der wichtigsten Geschäftsbeziehungen (z.B. zentrale Lieferanten, Vertriebskanäle und Verbraucher)</t>
  </si>
  <si>
    <t>Haben Sie einen Übergangsplan für den Klimaschutz festgelegt?</t>
  </si>
  <si>
    <t>Haben Sie Informationen aufgrund von Verschlussachen weggelassen?</t>
  </si>
  <si>
    <t>Liste und Adressen der Tochterunternehmen</t>
  </si>
  <si>
    <t>Kurze Beschreibung des Siegels, ggf. mit Gutachter/Zertifizierer, Datum und Ergebnis</t>
  </si>
  <si>
    <t>Aktuelle Praktiken zur Nachhaltigkeit</t>
  </si>
  <si>
    <t>Vorhandene Konzepte (ggf. öffentlich einsehbar) zu ESG-Themen</t>
  </si>
  <si>
    <t>Geplante, zukünftige Initiativen</t>
  </si>
  <si>
    <t>Vorhandene Ziele und deren Überwachung</t>
  </si>
  <si>
    <r>
      <t xml:space="preserve">Haben Sie Maßnahmen etabliert, um Ihre negativen Auswirkungen auf Mensch und Umwelt zu verringern und die positiven zu verstärken? </t>
    </r>
    <r>
      <rPr>
        <i/>
        <sz val="14"/>
        <color theme="1"/>
        <rFont val="Calibri Light"/>
        <family val="2"/>
        <scheme val="major"/>
      </rPr>
      <t>(Tipp: Die Wesentlichkeitsanalyse kann hier sehr hilfreich sein.)</t>
    </r>
  </si>
  <si>
    <t>Berichten Sie auch nach dem Zusatzmodul (Comprehensive Module)?</t>
  </si>
  <si>
    <t xml:space="preserve">Brutto-Emissionen / Umsatzerlöse </t>
  </si>
  <si>
    <t>Scope 1-Emissionen: direkte Emissionen (Eigen- oder Fremddaten) (tCO2-eq)</t>
  </si>
  <si>
    <t>Scope-2-Emissionen: indirekte, standordbasierte Emissionen (eingekaufte Energie) (tCO2-eq)</t>
  </si>
  <si>
    <t>Sind Sie gesetzlich oder durch andere nationale Vorschriften verpflichtet, Ihre Schadstoffemissionen an zuständige Behörden zu melden, oder berichtet Sie freiwillig im Rahmen eines Umweltmanagementsystems?</t>
  </si>
  <si>
    <t xml:space="preserve">Sind Sie in einem Sektor tätig, in dem es zu bedeutenden Materialflüssen kommt? </t>
  </si>
  <si>
    <t xml:space="preserve">Wollen Sie Ihren Flächenverbrauch angeben? </t>
  </si>
  <si>
    <t>Wollen Sie Ihre gesamte versiegelte Fläche angeben?</t>
  </si>
  <si>
    <t>Wollen Sie Ihre gesamte naturnahe Fläche am (Betriebs-)Standort angeben?</t>
  </si>
  <si>
    <t>Wollen Sie Ihre gesamte naturnahe Fläche abseits des (Betriebs-)Standorts angeben?</t>
  </si>
  <si>
    <t>Einhaltung Mindestlohn (ob gleich oder höher)</t>
  </si>
  <si>
    <t>Angabe, ob Informationen aufgrund Verschlusssachen weggelassen wurden</t>
  </si>
  <si>
    <t>Angabe, ob Bericht individuell oder konsolidiert erstellt wurde</t>
  </si>
  <si>
    <t>Erwägungen bei der Angabe von Treibhausgasemissionen gemäß B3 (Basic-Module)</t>
  </si>
  <si>
    <t>Fiktives Beispiel</t>
  </si>
  <si>
    <t>B5: Biodiversität/ 
Biologische Vielfalt</t>
  </si>
  <si>
    <t>Sind Sie in einem klimaintensiven Sektor tätig?</t>
  </si>
  <si>
    <t>Haben Sie potenziell negative Auswirkungen von Klimarisiken, die sich auf Ihre Ertragslage oder Geschäftstätigkeit auswirken könnten?</t>
  </si>
  <si>
    <t>Haben Sie ein Verfahren zur Bearbeitung von Beschwerden im Zusammenhang mit Arbeitnehmerbelangen?</t>
  </si>
  <si>
    <t>Welche Maßnahmen werden ergriffen, um die oben beschriebenen Vorfälle zu beheben?</t>
  </si>
  <si>
    <t>Sind in Ihrem Unternehmen entsprechende bestätigte Vorfälle bekannt, die Arbeitskräfte in der Wertschöpfungskette, in Gemeinschaften sowie Verbraucher oder Endnutzer betreffen?</t>
  </si>
  <si>
    <t>Angabe, ob Sie von EU-Referenzwerten, die im Einklang mit dem Übereinkommen von Paris stehen, ausgeschlossen sind</t>
  </si>
  <si>
    <r>
      <t>Diese Excel-Handreichung unterstützt Sie dabei, strukturiert und zeiteffizient zu identifizieren, welche Offenlegungspflichten nach dem VSME-Standard für Ihr Unternehmen  direkt berichtspflichtig sind und welche erst nach einer Auswirkungsanalyse relevant werden. Sie besteht aus zwei Arbeitsblättern: dem "Basic Module“ und dem "Comprehensive Module“.  Diese Handreichung bezieht sich auf die ersten 14 Seiten des ERFAG VSME (Version: Dez. 2024).</t>
    </r>
    <r>
      <rPr>
        <sz val="14"/>
        <color rgb="FFFF0000"/>
        <rFont val="Calibri (Textkörper)"/>
      </rPr>
      <t xml:space="preserve"> </t>
    </r>
    <r>
      <rPr>
        <sz val="14"/>
        <color theme="1"/>
        <rFont val="Calibri (Textkörper)"/>
      </rPr>
      <t>Zusätzliche Leitlinien zu den Angaben B1 bis B11 sind in den Absätzen 66 bis 209 enthalten.</t>
    </r>
    <r>
      <rPr>
        <sz val="14"/>
        <color theme="1"/>
        <rFont val="Calibri"/>
        <family val="2"/>
        <scheme val="minor"/>
      </rPr>
      <t xml:space="preserve">	
</t>
    </r>
    <r>
      <rPr>
        <b/>
        <sz val="14"/>
        <color theme="1"/>
        <rFont val="Calibri"/>
        <family val="2"/>
        <scheme val="minor"/>
      </rPr>
      <t xml:space="preserve">Bitte beachten Sie: </t>
    </r>
    <r>
      <rPr>
        <sz val="14"/>
        <color theme="1"/>
        <rFont val="Calibri"/>
        <family val="2"/>
        <scheme val="minor"/>
      </rPr>
      <t xml:space="preserve">Diese Handreichung garantiert keine Rechtssicherheit. Bei der Übersetzung handelt es sich um keine offizielle Übersetzung. Diese Excel-Datei basiert auf der Übersetzungen von der DRSC-AFRAC-Projektgruppe des am 17. Dezember 2024 von EFRAG an die EU-Kommission übergebenen "Voluntary Sustainability Reporting Standard for non-listed SMEs" (VSME). 		</t>
    </r>
  </si>
  <si>
    <t>Beschreibung der bedeutendsten Märkte, in denen das Unternehmen tätig ist (z.B. B2B, Großhandel, Einzelhandel, Länder)</t>
  </si>
  <si>
    <t>Beschreibung der bedeutendsten Gruppen von angebotenen Produkten und/oder Dienstleistungen</t>
  </si>
  <si>
    <t>ALUBAY GmbH produziert hochwertige Aluminiumgussteile und -profile für die Automobilindustrie (ca. 60% des Umsatzes) und die Bauindustrie (ca. 40% des Umsatzes). Zu den Hauptkundengruppen gehören Automobilzulieferer und Bauunternehmen in Deutschland und angrenzenden europäischen Ländern.</t>
  </si>
  <si>
    <t>ALUBAY GmbH agiert hauptsächlich im B2B-Sektor. Die bedeutendsten Märkte sind Deutschland, Österreich und die Schweiz.</t>
  </si>
  <si>
    <t>ALUBAY GmbH bezieht Rohaluminium hauptsächlich von europäischen Hüttenwerken. Der Vertrieb erfolgt direkt an die Kunden oder über ausgewählte Vertriebspartner in der Bauindustrie. Es gibt keine direkten Endverbraucher im klassischen Sinne.</t>
  </si>
  <si>
    <t>Die Kernelemente des Geschäftsmodells mit Bezug zu Nachhaltigkeit sind der energieintensive Produktionsprozess, der Einsatz von Aluminium als ressourcenintensivem Material und die Anforderungen der Kunden nach leichteren und nachhaltigeren Lösungen.</t>
  </si>
  <si>
    <t>ALUBAY GmbH prüft den Einsatz von recyceltem Aluminium, investiert in energieeffizientere Anlagen und optimiert Logistikprozesse zur Reduktion von Emissionen. Zudem werden Weiterbildungen für Mitarbeitende im Bereich Nachhaltigkeit angeboten.</t>
  </si>
  <si>
    <t>Die Geschäftsführung der ALUBAY GmbH ist direkt für die Umsetzung der Nachhaltigkeitspraktiken, -konzepte und -initiativen verantwortlich. Die Nachhaltigkeitsbeauftragte berichtet direkt an die Geschäftsführung.</t>
  </si>
  <si>
    <t>ALUBAY GmbH hat Scope-3-Emissionen als wesentlich identifiziert und erfasst Daten zu den Kategorien "Eingekaufte Waren und Dienstleistungen" (insbesondere Rohaluminium) und "Transport und Vertrieb". Eine detaillierte Analyse der weiteren relevanten Scope-3-Kategorien ist in Arbeit. Der gesamte CO2-Fußabdruck (Scope 1, 2 und erste Scope 3 Daten) wird im Nachhaltigkeitsbericht ausgewiesen.</t>
  </si>
  <si>
    <t>ALUBAY GmbH strebt eine Reduktion der Scope 1 &amp; 2 Emissionen um 15% bis zum Jahr 2030 an (Basisjahr 2023).</t>
  </si>
  <si>
    <t>Tonnen CO2-Äquivalent (t CO2e)</t>
  </si>
  <si>
    <t>Ein erster Übergangsplan für den Klimaschutz wurde im Jahr 2024 erstellt und wird jährlich überprüft und bei Bedarf angepasst.</t>
  </si>
  <si>
    <t>Klimabedingte Gefahren für ALUBAY GmbH umfassen potenzielle Produktionsausfälle durch extreme Wetterereignisse (z.B. Hitzewellen) und steigende Rohstoffpreise aufgrund von Lieferkettenunterbrechungen. Übergangsrisiken ergeben sich aus möglichen zukünftigen CO2-Preissteigerungen und veränderten Kundenanforderungen</t>
  </si>
  <si>
    <t>ALUBAY GmbH führt eine regelmäßige Risikoanalyse durch, in der klimabedingte Gefahren und Übergangsrisiken identifiziert und hinsichtlich ihrer Wahrscheinlichkeit und potenziellen Auswirkungen bewertet werden.</t>
  </si>
  <si>
    <t>ALUBAY GmbH entwickelt Anpassungsmaßnahmen wie die Optimierung der Produktionsplanung bei extremen Wetterereignissen und die Diversifizierung der Lieferketten. Die potenziellen finanziellen Auswirkungen werden im Rahmen der Risikobewertung analysiert.</t>
  </si>
  <si>
    <t>NEIN</t>
  </si>
  <si>
    <t>Die ALUBAY GmbH erzielt keine Umsatzerlöse aus dem umstrittenen Waffensektor.</t>
  </si>
  <si>
    <t>Die ALUBAY GmbH erzielt keine Umsatzerlöse aus dem Sektor Produktion von Tabak.</t>
  </si>
  <si>
    <t>Die ALUBAY GmbH erzielt keine Umsatzerlöse aus dem Sektor der fossilen Brennstoffe</t>
  </si>
  <si>
    <t>Die ALUBAY GmbH ist nicht von EU-Referenzwerten ausgeschlossen</t>
  </si>
  <si>
    <t>ALUBAY GmbH plant schrittweise Investitionen in energieeffizientere Produktionsanlagen (neue Gießereitechnik bis 2027) und die vollständige Umstellung auf Strom aus erneuerbaren Energien bis 2028. Die Optimierung der Logistik soll zu weiteren Emissionsreduktionen führen.</t>
  </si>
  <si>
    <t>Maßnahmen zur Reduktion umfassen die Umstellung auf Ökostrom (bereits zu 70% erfolgt), die Optimierung der Druckluftanlagen und die sukzessive Elektrifizierung des Fuhrparks.</t>
  </si>
  <si>
    <t>Die identifizierten Gefahren und Risiken werden kurzfristig (bis 3 Jahre), mittelfristig (3-7 Jahre) und langfristig (7+ Jahre) betrachtet.</t>
  </si>
  <si>
    <t>Im Berichtszeitraum beträgt der Anteil von Frauen in Führungspositionen bei ALUBAY GmbH 25% (3 von 12 Positionen). Der Anteil von Männern beträgt 75%</t>
  </si>
  <si>
    <t>Im Berichtszeitraum waren durchschnittlich 5 Selbstständige (hauptsächlich in der Wartung) und 15 Zeitarbeitskräfte (in der Produktion bei Auftragsspitzen) für ALUBAY GmbH tätig.</t>
  </si>
  <si>
    <r>
      <t xml:space="preserve">ALUBAY GmbH schätzt die kurz- und mittelfristigen klimabedingten Gefahren und Übergangsrisiken derzeit als </t>
    </r>
    <r>
      <rPr>
        <b/>
        <sz val="14"/>
        <color theme="0"/>
        <rFont val="Calibri Light"/>
        <family val="2"/>
        <scheme val="major"/>
      </rPr>
      <t>mittel</t>
    </r>
    <r>
      <rPr>
        <sz val="14"/>
        <color theme="0"/>
        <rFont val="Calibri Light"/>
        <family val="2"/>
        <scheme val="major"/>
      </rPr>
      <t xml:space="preserve"> ein. Langfristig könnten sich diese Risiken jedoch erhöhen.</t>
    </r>
  </si>
  <si>
    <t>Die ALUBAY GmbH erzielt keine Umsatzerlöse aus dem Sektor der Herstellung von Chemikalien .</t>
  </si>
  <si>
    <t>ALUBAY entscheidet sich dazu sowohl mit dem Basis- als auch mit dem Zusatzmodul zu berichten.</t>
  </si>
  <si>
    <t>Die Informationen basieren überwiegend auf tatsächlichen Messungen und internen Datenerhebungen. In einzelnen Bereichen (z.B. erste Schätzungen Scope 3) wurden Annahmen getroffen, die transparent erläutert werden.</t>
  </si>
  <si>
    <t>Der Bericht wird individuell für die ALUBAY GmbH erstellt.</t>
  </si>
  <si>
    <t>Die ALUBAY GmbH hat keine direkten Tochterunternehmen.</t>
  </si>
  <si>
    <t>1. GmbH
2. 24.42
3. 45,5 Mio. €
4. 62,3 Mio. €
5. 300 (Vollzeitäquivalente)
6. Bayern, Deutschland
7. Ein Hauptstandort in Bayern</t>
  </si>
  <si>
    <t>ALUBAY GmbH ist nach ISO 9001 (Qualitätsmanagement) zertifiziert durch TÜV Süd (gültig bis 06/2026). Eine Zertifizierung nach ISO 14001 (Umweltmanagement) wird bis Ende 2025 angestrebt.</t>
  </si>
  <si>
    <t>Implementierung eines Energiemanagementsystems (in Anlehnung an ISO 50001), Abfallmanagementkonzept mit Fokus auf Reduktion und Recycling, regelmäßige Schulungen der Mitarbeitenden zu Umwelt- und Sicherheitsthemen, Förderung der Mitarbeitergesundheit durch ergonomische Arbeitsplätze und Gesundheitsangebote.</t>
  </si>
  <si>
    <t>Reduktion des Energieverbrauchs um 15% bis 2030 (Basisjahr 2023), Erhöhung der Recyclingquote von Produktionsabfällen auf 80% bis 2028, Durchführung jährlicher Mitarbeiterbefragungen zur Zufriedenheit und zum Engagement. Die Zielerreichung wird jährlich im Nachhaltigkeitsbericht dokumentiert und intern durch die Nachhaltigkeitsbeauftragte überwacht.</t>
  </si>
  <si>
    <t>Optimierung der Produktionsprozesse zur Reduktion von Emissionen in Luft und Wasser, Lärmschutzmaßnahmen für die Anwohner, Förderung der lokalen Wirtschaft durch die Zusammenarbeit mit regionalen Zulieferern, Unterstützung lokaler sozialer Projekte durch Spenden und Sponsoring.</t>
  </si>
  <si>
    <t>ALUBAY GmbH berichtet über die Implementierung eines internen CO2-Preises zur Sensibilisierung für Emissionen und zur Förderung von Investitionen in klimafreundliche Technologien. Es werden Pilotprojekte zur Nutzung von Wasserstoff in ausgewählten Produktionsprozessen geprüft. Die Zusammenarbeit mit Forschungseinrichtungen zur Entwicklung nachhaltigerer Aluminiumprodukte wird intensiviert.</t>
  </si>
  <si>
    <t>ALUBAY GmbH verfügt über ein internes Energieeffizienzkonzept (nicht öffentlich), ein Abfallmanagementkonzept (nicht öffentlich) und interne Richtlinien zu Arbeitsplatzsicherheit und Mitarbeitergesundheit (nicht öffentlich). Der geplante Nachhaltigkeitsbericht gemäß VSME (Veröffentlichung voraussichtlich im Q2 2026) wird erstmals umfassend zu ESG-Themen informieren und öffentlich einsehbar sein.</t>
  </si>
  <si>
    <t>Basisjahr ist 2023 mit einem Scope 1 &amp; 2 Emissionswert von 400 t CO2e.</t>
  </si>
  <si>
    <t>Anteil Scope 1: 31%, Scope 2: 19%, Scope 3 (erste Schätzungen): 50% der Gesamtemissionen.</t>
  </si>
  <si>
    <t>Luft: Hauptemissionen sind CO2 und NOx aus der Erdgasverbrennung (siehe interner Bericht zur Luftqualität). Wasser: Keine signifikanten direkten Emissionen in Gewässer (Kühlwasser wird im Kreislauf geführt). Boden: Keine bekannten relevanten Bodenverunreinigungen durch den Betrieb.</t>
  </si>
  <si>
    <t>Einsatz von Mehrwegverpackungen für Zulieferteile, interne Wiederverwertung von Aluminiumschrott (ca. 30% des Materialeinsatzes), Prüfung der Aufbereitung von Prozesswasser zur Wiederverwendung.</t>
  </si>
  <si>
    <t>Nicht gefährlich: 450 Tonnen (hauptsächlich Produktionsabfälle wie Metallspäne und Verpackungsmaterial), Gefährlich: 30 Tonnen (z.B. Altöl, Lackreste)</t>
  </si>
  <si>
    <t>Alle Mitarbeitenden erhalten einen Lohn über dem gesetzlichen Mindestlohn.</t>
  </si>
  <si>
    <t>Das durchschnittliche Lohngefälle beträgt 5% zugunsten männlicher Arbeitnehmer (wird derzeit analysiert und Maßnahmen zur Reduzierung geprüft).</t>
  </si>
  <si>
    <t>60% der Arbeitnehmenden fallen unter einen Tarifvertrag der Metall- und Elektroindustrie Bayern.</t>
  </si>
  <si>
    <t>Der Strommix der ALUBAY setzt sich zusammen aus: Erneuerbar: 1.500 MWh (entspricht 70% des Stromverbrauchs), Nicht erneuerbar: 650 MWh, Gesamt: 2.150 MWh</t>
  </si>
  <si>
    <t>Die Brennstoffe der ALUBAY sind: Erneuerbar: 0 MWh, Nicht erneuerbar (Erdgas): 800 MWh, Gesamt: 800 MWh</t>
  </si>
  <si>
    <t>Gesamt wird bei der ALUBAY Energie von 2.950 MWh verbraucht.</t>
  </si>
  <si>
    <t>Die Scope-1-Emissionen der ALUBAY sind: 250 t CO2-eq (hauptsächlich aus Erdgasverbrennung)</t>
  </si>
  <si>
    <t>Die Scope-2-Emissionen der ALUBAY sind: 150 t CO2-eq (basierend auf dem Energiemix des Versorgers und dem Anteil erneuerbarer Energien)</t>
  </si>
  <si>
    <t>Die ALUBAY hat 0,0065 t CO2-eq / Mio. Brutto-Emissionen pro EUR Umsatz</t>
  </si>
  <si>
    <t>Die ALUBAY hat keine Betriebsstandorte in der Nähe schutzbedürftiger Gebiete (Anzahl: 0, Fläche: 0 ha)</t>
  </si>
  <si>
    <t>Die ALUBAY verbraucht 5,5 ha (gesamte Betriebsfläche inklusive Gebäude und Freiflächen) an Fläche</t>
  </si>
  <si>
    <t>Die ALUBAY hat 3,0 ha bebaute Fläche und befestigte Wege</t>
  </si>
  <si>
    <t>Die ALUBAY hat 2,0 ha Grünflächen, unbefestigte Bereiche</t>
  </si>
  <si>
    <t>Die ALUBAY hat 0 ha naturnahe Fläche außerhalb des Standorts (keine direkten naturnahen Flächen im Besitz außerhalb des Hauptstandorts)</t>
  </si>
  <si>
    <t>Die ALUBAY bezieht 15.000 m³ Wasser pro Jahr
0 m³ Wasser werden an Standorten entnommen, die sich in einem Gebiet mit hoher Wasserknappheit befinden</t>
  </si>
  <si>
    <t>Die ALUBAY verliert 1.000 m³  Wasser (Verlust durch Verdunstung und in Produkten gebundenes Wasser)</t>
  </si>
  <si>
    <t>380 Tonnen des Abfalls werden recycled (ca. 80% des nicht gefährlichen Abfalls)</t>
  </si>
  <si>
    <t>Der jährliche Massenstrom der ALUBAY beträgt 2.500 Tonnen (hauptsächlich Primäraluminium und recyceltes Aluminium)</t>
  </si>
  <si>
    <t>Die ALUBAY beschäftigt 300 Vollzeitäquivalente</t>
  </si>
  <si>
    <t>Die Beschäftigten der ALUBAY werden wie folgt ausgeschlüsselt: Festangestellte: 280, Befristet Angestellte: 20 (alle nach deutschem Arbeitsrecht)</t>
  </si>
  <si>
    <t>Bei der ALUBAY arbeiten 75 (25%) Frauen und 225 (75%) Männer</t>
  </si>
  <si>
    <t>Der Arbeitsvertrag wird in Deutschland geschlossen</t>
  </si>
  <si>
    <t>Die Fluktuationsrate der Arbeitnehmer beträgt 8%</t>
  </si>
  <si>
    <t>Die Anzahl der meldepflichtigen Arbeitsunfälle liegt bei 7</t>
  </si>
  <si>
    <t>Die Anzahl der Todesfälle durch arbeitsbedingte Verletzungen liegt bei 0</t>
  </si>
  <si>
    <t>Die Anzahl der Verurteilungen beträgt 0.
Die Gesamthöhe der verhängten Geldstrafen liegt bei 0 €</t>
  </si>
  <si>
    <t>Im Leitungs- und/oder Aufsichtsgremium der ALUBAY GmbH beträgt die Geschlechterdiversitätsquote 25% Frauen und 75% Männer. Es ist das Ziel, diesen Anteil in den kommenden Jahren schrittweise zu erhöhen.</t>
  </si>
  <si>
    <t xml:space="preserve">Wenden Sie die Grundsätze der Kreislaufwirtschaft an? </t>
  </si>
  <si>
    <t>- Anzahl von Betriebsstandorten in/nähe schutzbedürftiger Gebiete
- Fläche (ha) von Betriebsstandorten in/nähe schutzbedürftiger Gebiete</t>
  </si>
  <si>
    <t>37. Das Unternehmen hat anzugeben, ob es Grundsätze der Kreislaufwirtschaft anwendet und,  falls ja, wie es diese Grundsätze umsetzt.</t>
  </si>
  <si>
    <t>Männer: 18 Stunden, Frauen: 20 Stunden</t>
  </si>
  <si>
    <t>Juni 2025</t>
  </si>
  <si>
    <r>
      <rPr>
        <b/>
        <sz val="14"/>
        <color theme="1"/>
        <rFont val="Calibri"/>
        <family val="2"/>
        <scheme val="minor"/>
      </rPr>
      <t>1. Start im "Basic Module“ (verpflichtend für alle)</t>
    </r>
    <r>
      <rPr>
        <sz val="14"/>
        <color theme="1"/>
        <rFont val="Calibri"/>
        <family val="2"/>
        <scheme val="minor"/>
      </rPr>
      <t xml:space="preserve">
- Beantworten Sie im Arbeitsblatt "Basic Module“ die in Spalte </t>
    </r>
    <r>
      <rPr>
        <i/>
        <sz val="14"/>
        <color theme="1"/>
        <rFont val="Calibri"/>
        <family val="2"/>
        <scheme val="minor"/>
      </rPr>
      <t>Abfrage</t>
    </r>
    <r>
      <rPr>
        <sz val="14"/>
        <color theme="1"/>
        <rFont val="Calibri"/>
        <family val="2"/>
        <scheme val="minor"/>
      </rPr>
      <t xml:space="preserve"> hinterlegten Fragen durch das Dropdown-Menü in Spalte </t>
    </r>
    <r>
      <rPr>
        <i/>
        <sz val="14"/>
        <color theme="1"/>
        <rFont val="Calibri"/>
        <family val="2"/>
        <scheme val="minor"/>
      </rPr>
      <t>Auswahl</t>
    </r>
    <r>
      <rPr>
        <sz val="14"/>
        <color theme="1"/>
        <rFont val="Calibri"/>
        <family val="2"/>
        <scheme val="minor"/>
      </rPr>
      <t xml:space="preserve">.
- In der Spalte </t>
    </r>
    <r>
      <rPr>
        <i/>
        <sz val="14"/>
        <color theme="1"/>
        <rFont val="Calibri"/>
        <family val="2"/>
        <scheme val="minor"/>
      </rPr>
      <t>Was müssen Sie berichten?</t>
    </r>
    <r>
      <rPr>
        <sz val="14"/>
        <color theme="1"/>
        <rFont val="Calibri"/>
        <family val="2"/>
        <scheme val="minor"/>
      </rPr>
      <t xml:space="preserve"> wird automatisch angezeigt, welche Berichtsinhalte für Ihr Unternehmen abhängig Ihrer Angaben nach dem "if applicable"- Prinzip verpflichtend sind.
- In der Spalte </t>
    </r>
    <r>
      <rPr>
        <i/>
        <sz val="14"/>
        <color theme="1"/>
        <rFont val="Calibri"/>
        <family val="2"/>
        <scheme val="minor"/>
      </rPr>
      <t>Beispiel</t>
    </r>
    <r>
      <rPr>
        <sz val="14"/>
        <color theme="1"/>
        <rFont val="Calibri"/>
        <family val="2"/>
        <scheme val="minor"/>
      </rPr>
      <t xml:space="preserve"> finden Sie </t>
    </r>
    <r>
      <rPr>
        <b/>
        <sz val="14"/>
        <color rgb="FF5D7D3E"/>
        <rFont val="Calibri (Textkörper)"/>
      </rPr>
      <t>grün</t>
    </r>
    <r>
      <rPr>
        <sz val="14"/>
        <color theme="1"/>
        <rFont val="Calibri"/>
        <family val="2"/>
        <scheme val="minor"/>
      </rPr>
      <t xml:space="preserve"> hinterlegt fiktive Beispiele, die die Anforderungen veranschaulichen. 
- </t>
    </r>
    <r>
      <rPr>
        <b/>
        <sz val="14"/>
        <color rgb="FFF9B002"/>
        <rFont val="Calibri (Textkörper)"/>
      </rPr>
      <t>Orange</t>
    </r>
    <r>
      <rPr>
        <sz val="14"/>
        <color theme="1"/>
        <rFont val="Calibri"/>
        <family val="2"/>
        <scheme val="minor"/>
      </rPr>
      <t xml:space="preserve"> hinterlegt sind die immer verpflichtenden Angaben. </t>
    </r>
    <r>
      <rPr>
        <b/>
        <sz val="14"/>
        <color rgb="FFF5B084"/>
        <rFont val="Calibri (Textkörper)"/>
      </rPr>
      <t>Lachsfarben</t>
    </r>
    <r>
      <rPr>
        <sz val="14"/>
        <color theme="1"/>
        <rFont val="Calibri"/>
        <family val="2"/>
        <scheme val="minor"/>
      </rPr>
      <t xml:space="preserve"> hinterlegt sind optionale Angaben. 
</t>
    </r>
    <r>
      <rPr>
        <b/>
        <sz val="14"/>
        <color theme="1"/>
        <rFont val="Calibri"/>
        <family val="2"/>
        <scheme val="minor"/>
      </rPr>
      <t>2. "Comprehensive Module“ (freiwillig wählbar)</t>
    </r>
    <r>
      <rPr>
        <sz val="14"/>
        <color theme="1"/>
        <rFont val="Calibri"/>
        <family val="2"/>
        <scheme val="minor"/>
      </rPr>
      <t xml:space="preserve">
- Vorneweg: Das Comprehensive Module ist freiwillig – Sie entscheiden, ob Ihr Unternehmen dazu berichten möchte. 
- Wenn Sie sich dafür entscheiden, beantworten Sie analog zum "Basic Module" auch hier die gestellten Fragen.
</t>
    </r>
    <r>
      <rPr>
        <b/>
        <sz val="14"/>
        <color theme="1"/>
        <rFont val="Calibri"/>
        <family val="2"/>
        <scheme val="minor"/>
      </rPr>
      <t>3. Ergebnis nutzen</t>
    </r>
    <r>
      <rPr>
        <sz val="14"/>
        <color theme="1"/>
        <rFont val="Calibri"/>
        <family val="2"/>
        <scheme val="minor"/>
      </rPr>
      <t xml:space="preserve">
- Die Excel-Datei ist so automatisiert, dass nur die VSME-Berichtsinhalte in der Spalte </t>
    </r>
    <r>
      <rPr>
        <i/>
        <sz val="14"/>
        <color theme="1"/>
        <rFont val="Calibri"/>
        <family val="2"/>
        <scheme val="minor"/>
      </rPr>
      <t>Was müssen Sie berichten?</t>
    </r>
    <r>
      <rPr>
        <sz val="14"/>
        <color theme="1"/>
        <rFont val="Calibri"/>
        <family val="2"/>
        <scheme val="minor"/>
      </rPr>
      <t xml:space="preserve"> angezeigt werden, die für Ihr Unternehmen aufgrund Ihrer Angaben verpflichtend werden.</t>
    </r>
  </si>
  <si>
    <t>Die ALUBAY GmbH möchte ein umfassendes Scope-3-Emissionsmanagement einführen, Investition in Photovoltaikanlagen am Produktionsstandort (geplant für 2026), Entwicklung von Aluminiumlegierungen mit reduziertem CO2-Fußabdruck in Zusammenarbeit mit Kunden, Ausbau der Weiterbildungsangebote im Bereich Nachhaltigkeit für alle Mitarbeitenden.</t>
  </si>
  <si>
    <t>C2: Beschreibung von Praktiken, Konzepten und zukünftigen Initiativen 
für den Übergang zu einer nachhaltigeren Wirtschaft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</si>
</sst>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5">
    <font>
      <sz val="11"/>
      <color theme="1"/>
      <name val="Calibri"/>
      <family val="2"/>
      <scheme val="minor"/>
    </font>
    <font>
      <sz val="12"/>
      <color theme="1"/>
      <name val="Calibri"/>
      <family val="2"/>
      <scheme val="minor"/>
    </font>
    <font>
      <sz val="12"/>
      <color theme="1"/>
      <name val="Calibri"/>
      <family val="2"/>
      <scheme val="minor"/>
    </font>
    <font>
      <sz val="10"/>
      <color theme="1"/>
      <name val="Arial"/>
      <family val="2"/>
    </font>
    <font>
      <sz val="11"/>
      <color rgb="FF9C5700"/>
      <name val="Calibri"/>
      <family val="2"/>
      <scheme val="minor"/>
    </font>
    <font>
      <sz val="10"/>
      <color theme="1"/>
      <name val="Arial"/>
      <family val="2"/>
    </font>
    <font>
      <sz val="10"/>
      <name val="Arial"/>
      <family val="2"/>
    </font>
    <font>
      <sz val="10"/>
      <color theme="9" tint="-0.499984740745262"/>
      <name val="Arial"/>
      <family val="2"/>
    </font>
    <font>
      <i/>
      <sz val="10"/>
      <color rgb="FFFF0000"/>
      <name val="Arial"/>
      <family val="2"/>
    </font>
    <font>
      <sz val="11"/>
      <color theme="1"/>
      <name val="Arial"/>
      <family val="2"/>
    </font>
    <font>
      <u/>
      <sz val="11"/>
      <color theme="10"/>
      <name val="Calibri"/>
      <family val="2"/>
      <scheme val="minor"/>
    </font>
    <font>
      <sz val="12"/>
      <color theme="1"/>
      <name val="Calibri"/>
      <family val="2"/>
      <scheme val="minor"/>
    </font>
    <font>
      <sz val="14"/>
      <color theme="1"/>
      <name val="Calibri"/>
      <family val="2"/>
      <scheme val="minor"/>
    </font>
    <font>
      <sz val="12"/>
      <name val="Calibri"/>
      <family val="2"/>
      <scheme val="minor"/>
    </font>
    <font>
      <b/>
      <sz val="12"/>
      <name val="Calibri"/>
      <family val="2"/>
      <scheme val="minor"/>
    </font>
    <font>
      <u/>
      <sz val="12"/>
      <color theme="10"/>
      <name val="Calibri"/>
      <family val="2"/>
      <scheme val="minor"/>
    </font>
    <font>
      <b/>
      <sz val="20"/>
      <color theme="0"/>
      <name val="Calibri Light"/>
      <family val="2"/>
      <scheme val="major"/>
    </font>
    <font>
      <b/>
      <sz val="12"/>
      <color theme="0"/>
      <name val="Calibri"/>
      <family val="2"/>
      <scheme val="minor"/>
    </font>
    <font>
      <sz val="12"/>
      <color theme="10"/>
      <name val="Calibri"/>
      <family val="2"/>
      <scheme val="minor"/>
    </font>
    <font>
      <sz val="11"/>
      <color theme="1"/>
      <name val="Calibri Light"/>
      <family val="2"/>
      <scheme val="major"/>
    </font>
    <font>
      <b/>
      <sz val="16"/>
      <color theme="1"/>
      <name val="Calibri Light"/>
      <family val="2"/>
      <scheme val="major"/>
    </font>
    <font>
      <sz val="14"/>
      <color rgb="FFFF0000"/>
      <name val="Calibri (Textkörper)"/>
    </font>
    <font>
      <b/>
      <sz val="14"/>
      <color theme="1"/>
      <name val="Calibri"/>
      <family val="2"/>
      <scheme val="minor"/>
    </font>
    <font>
      <b/>
      <sz val="16"/>
      <color theme="0"/>
      <name val="Calibri"/>
      <family val="2"/>
      <scheme val="minor"/>
    </font>
    <font>
      <sz val="14"/>
      <color theme="1"/>
      <name val="Calibri (Textkörper)"/>
    </font>
    <font>
      <i/>
      <sz val="14"/>
      <color theme="1"/>
      <name val="Calibri"/>
      <family val="2"/>
      <scheme val="minor"/>
    </font>
    <font>
      <b/>
      <sz val="14"/>
      <color rgb="FF5D7D3E"/>
      <name val="Calibri (Textkörper)"/>
    </font>
    <font>
      <b/>
      <sz val="14"/>
      <color rgb="FFF9B002"/>
      <name val="Calibri (Textkörper)"/>
    </font>
    <font>
      <sz val="14"/>
      <color theme="1"/>
      <name val="Calibri Light"/>
      <family val="2"/>
      <scheme val="major"/>
    </font>
    <font>
      <sz val="14"/>
      <color theme="0"/>
      <name val="Calibri Light"/>
      <family val="2"/>
      <scheme val="major"/>
    </font>
    <font>
      <b/>
      <sz val="11"/>
      <color rgb="FFFF0000"/>
      <name val="Calibri Light"/>
      <family val="2"/>
      <scheme val="major"/>
    </font>
    <font>
      <i/>
      <sz val="14"/>
      <color theme="1"/>
      <name val="Calibri Light"/>
      <family val="2"/>
      <scheme val="major"/>
    </font>
    <font>
      <b/>
      <sz val="14"/>
      <color theme="0"/>
      <name val="Calibri Light"/>
      <family val="2"/>
      <scheme val="major"/>
    </font>
    <font>
      <b/>
      <sz val="14"/>
      <color rgb="FFF5B084"/>
      <name val="Calibri (Textkörper)"/>
    </font>
    <font>
      <sz val="8"/>
      <name val="Calibri"/>
      <family val="2"/>
      <scheme val="minor"/>
    </font>
  </fonts>
  <fills count="19">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FFEB9C"/>
      </patternFill>
    </fill>
    <fill>
      <patternFill patternType="solid">
        <fgColor theme="7" tint="0.39997558519241921"/>
        <bgColor rgb="FF000000"/>
      </patternFill>
    </fill>
    <fill>
      <patternFill patternType="solid">
        <fgColor rgb="FFFFFF99"/>
        <bgColor indexed="64"/>
      </patternFill>
    </fill>
    <fill>
      <patternFill patternType="solid">
        <fgColor rgb="FFFFFF99"/>
        <bgColor rgb="FF000000"/>
      </patternFill>
    </fill>
    <fill>
      <patternFill patternType="solid">
        <fgColor rgb="FF92D050"/>
        <bgColor indexed="64"/>
      </patternFill>
    </fill>
    <fill>
      <patternFill patternType="solid">
        <fgColor theme="4" tint="0.79998168889431442"/>
        <bgColor rgb="FF000000"/>
      </patternFill>
    </fill>
    <fill>
      <patternFill patternType="solid">
        <fgColor rgb="FF3B687F"/>
        <bgColor indexed="64"/>
      </patternFill>
    </fill>
    <fill>
      <patternFill patternType="solid">
        <fgColor theme="7"/>
        <bgColor indexed="64"/>
      </patternFill>
    </fill>
    <fill>
      <patternFill patternType="solid">
        <fgColor theme="8" tint="0.79998168889431442"/>
        <bgColor indexed="64"/>
      </patternFill>
    </fill>
    <fill>
      <patternFill patternType="solid">
        <fgColor rgb="FFD6DCE4"/>
        <bgColor indexed="64"/>
      </patternFill>
    </fill>
    <fill>
      <patternFill patternType="solid">
        <fgColor rgb="FF5D7D3E"/>
        <bgColor indexed="64"/>
      </patternFill>
    </fill>
    <fill>
      <patternFill patternType="solid">
        <fgColor rgb="FFF9B002"/>
        <bgColor indexed="64"/>
      </patternFill>
    </fill>
    <fill>
      <patternFill patternType="solid">
        <fgColor rgb="FFF8B002"/>
        <bgColor indexed="64"/>
      </patternFill>
    </fill>
    <fill>
      <patternFill patternType="solid">
        <fgColor theme="5" tint="0.39997558519241921"/>
        <bgColor indexed="64"/>
      </patternFill>
    </fill>
    <fill>
      <patternFill patternType="solid">
        <fgColor rgb="FFF5B085"/>
        <bgColor indexed="64"/>
      </patternFill>
    </fill>
  </fills>
  <borders count="68">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thin">
        <color rgb="FFBFBFBF"/>
      </left>
      <right style="thin">
        <color rgb="FFBFBFBF"/>
      </right>
      <top style="thin">
        <color rgb="FFBFBFBF"/>
      </top>
      <bottom style="thin">
        <color rgb="FFBFBFB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theme="1"/>
      </bottom>
      <diagonal/>
    </border>
    <border>
      <left/>
      <right/>
      <top style="thin">
        <color indexed="64"/>
      </top>
      <bottom style="medium">
        <color theme="1"/>
      </bottom>
      <diagonal/>
    </border>
    <border>
      <left style="thin">
        <color indexed="64"/>
      </left>
      <right style="thin">
        <color indexed="64"/>
      </right>
      <top style="medium">
        <color indexed="64"/>
      </top>
      <bottom style="thin">
        <color theme="1"/>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s>
  <cellStyleXfs count="17">
    <xf numFmtId="0" fontId="0" fillId="0" borderId="0"/>
    <xf numFmtId="0" fontId="4" fillId="4" borderId="0" applyNumberFormat="0" applyBorder="0" applyAlignment="0" applyProtection="0"/>
    <xf numFmtId="0" fontId="5" fillId="0" borderId="0"/>
    <xf numFmtId="0" fontId="7" fillId="5" borderId="17" applyNumberFormat="0" applyProtection="0">
      <alignment vertical="center"/>
    </xf>
    <xf numFmtId="43" fontId="5" fillId="0" borderId="0" applyFont="0" applyFill="0" applyBorder="0" applyAlignment="0" applyProtection="0"/>
    <xf numFmtId="0" fontId="6" fillId="6" borderId="16" applyNumberFormat="0" applyBorder="0" applyAlignment="0" applyProtection="0"/>
    <xf numFmtId="0" fontId="8" fillId="0" borderId="0" applyNumberFormat="0" applyFill="0" applyBorder="0" applyAlignment="0" applyProtection="0"/>
    <xf numFmtId="0" fontId="6" fillId="7" borderId="0">
      <alignment vertical="center"/>
    </xf>
    <xf numFmtId="43" fontId="5" fillId="0" borderId="0" applyFont="0" applyFill="0" applyBorder="0" applyAlignment="0" applyProtection="0"/>
    <xf numFmtId="0" fontId="9" fillId="0" borderId="0"/>
    <xf numFmtId="9" fontId="9" fillId="0" borderId="0" applyFont="0" applyFill="0" applyBorder="0" applyAlignment="0" applyProtection="0"/>
    <xf numFmtId="0" fontId="6" fillId="9" borderId="19" applyNumberFormat="0" applyProtection="0">
      <alignment vertical="center"/>
    </xf>
    <xf numFmtId="0" fontId="6" fillId="8" borderId="18" applyNumberFormat="0" applyAlignment="0" applyProtection="0"/>
    <xf numFmtId="0" fontId="10" fillId="0" borderId="0" applyNumberForma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cellStyleXfs>
  <cellXfs count="263">
    <xf numFmtId="0" fontId="0" fillId="0" borderId="0" xfId="0"/>
    <xf numFmtId="0" fontId="0" fillId="11" borderId="0" xfId="0" applyFill="1"/>
    <xf numFmtId="0" fontId="0" fillId="12" borderId="0" xfId="0" applyFill="1" applyAlignment="1">
      <alignment wrapText="1"/>
    </xf>
    <xf numFmtId="0" fontId="19" fillId="13" borderId="0" xfId="0" applyFont="1" applyFill="1"/>
    <xf numFmtId="0" fontId="19" fillId="13" borderId="0" xfId="0" applyFont="1" applyFill="1" applyAlignment="1">
      <alignment wrapText="1"/>
    </xf>
    <xf numFmtId="0" fontId="19" fillId="13" borderId="0" xfId="0" applyFont="1" applyFill="1" applyAlignment="1">
      <alignment horizontal="center" vertical="center"/>
    </xf>
    <xf numFmtId="0" fontId="0" fillId="0" borderId="0" xfId="0" applyAlignment="1">
      <alignment wrapText="1"/>
    </xf>
    <xf numFmtId="0" fontId="0" fillId="0" borderId="0" xfId="0" applyAlignment="1">
      <alignment vertical="top" wrapText="1"/>
    </xf>
    <xf numFmtId="0" fontId="0" fillId="2" borderId="9" xfId="0" applyFill="1" applyBorder="1" applyAlignment="1">
      <alignment horizontal="left" indent="1"/>
    </xf>
    <xf numFmtId="0" fontId="0" fillId="2" borderId="0" xfId="0" applyFill="1" applyAlignment="1">
      <alignment horizontal="left" indent="1"/>
    </xf>
    <xf numFmtId="0" fontId="0" fillId="13" borderId="0" xfId="0" applyFill="1" applyAlignment="1">
      <alignment horizontal="left" indent="1"/>
    </xf>
    <xf numFmtId="0" fontId="0" fillId="10" borderId="12" xfId="0" applyFill="1" applyBorder="1" applyAlignment="1">
      <alignment horizontal="left" vertical="center" indent="1"/>
    </xf>
    <xf numFmtId="0" fontId="0" fillId="2" borderId="11" xfId="0" applyFill="1" applyBorder="1" applyAlignment="1">
      <alignment horizontal="left" vertical="center" indent="1"/>
    </xf>
    <xf numFmtId="0" fontId="0" fillId="3" borderId="9" xfId="0" applyFill="1" applyBorder="1" applyAlignment="1">
      <alignment horizontal="left" indent="1"/>
    </xf>
    <xf numFmtId="0" fontId="12" fillId="3" borderId="0" xfId="0" applyFont="1" applyFill="1" applyAlignment="1">
      <alignment horizontal="left" vertical="top" wrapText="1" indent="1"/>
    </xf>
    <xf numFmtId="0" fontId="12" fillId="3" borderId="0" xfId="0" applyFont="1" applyFill="1" applyAlignment="1">
      <alignment horizontal="left" wrapText="1" indent="1"/>
    </xf>
    <xf numFmtId="0" fontId="0" fillId="3" borderId="0" xfId="0" applyFill="1" applyAlignment="1">
      <alignment horizontal="left" indent="1"/>
    </xf>
    <xf numFmtId="0" fontId="0" fillId="3" borderId="13" xfId="0" applyFill="1" applyBorder="1" applyAlignment="1">
      <alignment horizontal="left" indent="1"/>
    </xf>
    <xf numFmtId="0" fontId="17" fillId="10" borderId="5" xfId="0" applyFont="1" applyFill="1" applyBorder="1" applyAlignment="1">
      <alignment horizontal="left" indent="1"/>
    </xf>
    <xf numFmtId="49" fontId="13" fillId="3" borderId="5" xfId="0" applyNumberFormat="1" applyFont="1" applyFill="1" applyBorder="1" applyAlignment="1">
      <alignment horizontal="left" indent="1"/>
    </xf>
    <xf numFmtId="0" fontId="14" fillId="3" borderId="0" xfId="0" applyFont="1" applyFill="1" applyAlignment="1">
      <alignment horizontal="left" indent="1"/>
    </xf>
    <xf numFmtId="0" fontId="14" fillId="3" borderId="15" xfId="0" applyFont="1" applyFill="1" applyBorder="1" applyAlignment="1">
      <alignment horizontal="left" indent="1"/>
    </xf>
    <xf numFmtId="0" fontId="13" fillId="3" borderId="14" xfId="0" applyFont="1" applyFill="1" applyBorder="1" applyAlignment="1">
      <alignment horizontal="left" indent="1"/>
    </xf>
    <xf numFmtId="0" fontId="15" fillId="3" borderId="14" xfId="13" applyFont="1" applyFill="1" applyBorder="1" applyAlignment="1" applyProtection="1">
      <alignment horizontal="left" indent="1"/>
    </xf>
    <xf numFmtId="0" fontId="14" fillId="3" borderId="14" xfId="13" applyFont="1" applyFill="1" applyBorder="1" applyAlignment="1" applyProtection="1">
      <alignment horizontal="left" indent="1"/>
    </xf>
    <xf numFmtId="0" fontId="11" fillId="0" borderId="14" xfId="0" applyFont="1" applyBorder="1" applyAlignment="1">
      <alignment horizontal="left" indent="1"/>
    </xf>
    <xf numFmtId="0" fontId="13" fillId="3" borderId="14" xfId="13" applyFont="1" applyFill="1" applyBorder="1" applyAlignment="1" applyProtection="1">
      <alignment horizontal="left" indent="1"/>
    </xf>
    <xf numFmtId="0" fontId="2" fillId="0" borderId="14" xfId="0" applyFont="1" applyBorder="1" applyAlignment="1">
      <alignment horizontal="left" indent="1"/>
    </xf>
    <xf numFmtId="0" fontId="13" fillId="3" borderId="14" xfId="13" applyFont="1" applyFill="1" applyBorder="1" applyAlignment="1">
      <alignment horizontal="left" indent="1"/>
    </xf>
    <xf numFmtId="0" fontId="0" fillId="3" borderId="14" xfId="0" applyFill="1" applyBorder="1" applyAlignment="1">
      <alignment horizontal="left" indent="1"/>
    </xf>
    <xf numFmtId="0" fontId="14" fillId="3" borderId="14" xfId="0" applyFont="1" applyFill="1" applyBorder="1" applyAlignment="1">
      <alignment horizontal="left" indent="1"/>
    </xf>
    <xf numFmtId="0" fontId="2" fillId="0" borderId="4" xfId="0" applyFont="1" applyBorder="1" applyAlignment="1">
      <alignment horizontal="left" indent="1"/>
    </xf>
    <xf numFmtId="0" fontId="0" fillId="3" borderId="7" xfId="0" applyFill="1" applyBorder="1" applyAlignment="1">
      <alignment horizontal="left" indent="1"/>
    </xf>
    <xf numFmtId="0" fontId="0" fillId="3" borderId="6" xfId="0" applyFill="1" applyBorder="1" applyAlignment="1">
      <alignment horizontal="left" indent="1"/>
    </xf>
    <xf numFmtId="0" fontId="0" fillId="3" borderId="8" xfId="0" applyFill="1" applyBorder="1" applyAlignment="1">
      <alignment horizontal="left" indent="1"/>
    </xf>
    <xf numFmtId="0" fontId="19" fillId="13" borderId="0" xfId="0" applyFont="1" applyFill="1" applyAlignment="1">
      <alignment vertical="top"/>
    </xf>
    <xf numFmtId="0" fontId="16" fillId="10" borderId="11" xfId="0" applyFont="1" applyFill="1" applyBorder="1" applyAlignment="1">
      <alignment horizontal="left" vertical="top" indent="1"/>
    </xf>
    <xf numFmtId="0" fontId="28" fillId="16" borderId="21" xfId="0" applyFont="1" applyFill="1" applyBorder="1" applyAlignment="1">
      <alignment horizontal="left" vertical="top" wrapText="1" indent="1"/>
    </xf>
    <xf numFmtId="0" fontId="28" fillId="15" borderId="24" xfId="0" applyFont="1" applyFill="1" applyBorder="1" applyAlignment="1">
      <alignment horizontal="left" vertical="top" wrapText="1" indent="1"/>
    </xf>
    <xf numFmtId="0" fontId="28" fillId="16" borderId="30" xfId="0" applyFont="1" applyFill="1" applyBorder="1" applyAlignment="1">
      <alignment horizontal="left" vertical="top" wrapText="1" indent="1"/>
    </xf>
    <xf numFmtId="0" fontId="28" fillId="3" borderId="24" xfId="0" applyFont="1" applyFill="1" applyBorder="1" applyAlignment="1">
      <alignment horizontal="left" vertical="top" wrapText="1" indent="1"/>
    </xf>
    <xf numFmtId="0" fontId="28" fillId="3" borderId="30" xfId="0" applyFont="1" applyFill="1" applyBorder="1" applyAlignment="1">
      <alignment horizontal="left" vertical="top" wrapText="1" indent="1"/>
    </xf>
    <xf numFmtId="0" fontId="28" fillId="3" borderId="21" xfId="0" applyFont="1" applyFill="1" applyBorder="1" applyAlignment="1">
      <alignment horizontal="left" vertical="top" wrapText="1" indent="1"/>
    </xf>
    <xf numFmtId="0" fontId="28" fillId="0" borderId="24" xfId="0" applyFont="1" applyBorder="1" applyAlignment="1">
      <alignment horizontal="left" vertical="top" wrapText="1" indent="1"/>
    </xf>
    <xf numFmtId="0" fontId="28" fillId="0" borderId="27" xfId="0" applyFont="1" applyBorder="1" applyAlignment="1">
      <alignment horizontal="left" vertical="top" wrapText="1" indent="1"/>
    </xf>
    <xf numFmtId="0" fontId="28" fillId="15" borderId="21" xfId="0" applyFont="1" applyFill="1" applyBorder="1" applyAlignment="1">
      <alignment horizontal="left" vertical="top" wrapText="1" indent="1"/>
    </xf>
    <xf numFmtId="0" fontId="28" fillId="15" borderId="33" xfId="0" applyFont="1" applyFill="1" applyBorder="1" applyAlignment="1">
      <alignment horizontal="left" vertical="top" wrapText="1" indent="1"/>
    </xf>
    <xf numFmtId="0" fontId="28" fillId="15" borderId="24" xfId="0" applyFont="1" applyFill="1" applyBorder="1" applyAlignment="1">
      <alignment horizontal="left" vertical="top" indent="1"/>
    </xf>
    <xf numFmtId="0" fontId="28" fillId="15" borderId="43" xfId="0" applyFont="1" applyFill="1" applyBorder="1" applyAlignment="1">
      <alignment horizontal="left" vertical="top" indent="1"/>
    </xf>
    <xf numFmtId="0" fontId="28" fillId="3" borderId="36" xfId="0" applyFont="1" applyFill="1" applyBorder="1" applyAlignment="1">
      <alignment horizontal="left" vertical="top" wrapText="1" indent="1"/>
    </xf>
    <xf numFmtId="0" fontId="28" fillId="17" borderId="24" xfId="0" applyFont="1" applyFill="1" applyBorder="1" applyAlignment="1">
      <alignment horizontal="left" vertical="top" wrapText="1" indent="1"/>
    </xf>
    <xf numFmtId="0" fontId="28" fillId="17" borderId="27" xfId="0" applyFont="1" applyFill="1" applyBorder="1" applyAlignment="1">
      <alignment horizontal="left" vertical="top" wrapText="1" indent="1"/>
    </xf>
    <xf numFmtId="0" fontId="28" fillId="3" borderId="27" xfId="0" applyFont="1" applyFill="1" applyBorder="1" applyAlignment="1">
      <alignment horizontal="left" vertical="top" wrapText="1" indent="1"/>
    </xf>
    <xf numFmtId="0" fontId="29" fillId="13" borderId="0" xfId="0" applyFont="1" applyFill="1" applyAlignment="1">
      <alignment wrapText="1"/>
    </xf>
    <xf numFmtId="0" fontId="29" fillId="13" borderId="0" xfId="0" applyFont="1" applyFill="1" applyAlignment="1">
      <alignment vertical="top" wrapText="1"/>
    </xf>
    <xf numFmtId="0" fontId="16" fillId="10" borderId="2" xfId="0" applyFont="1" applyFill="1" applyBorder="1" applyAlignment="1">
      <alignment horizontal="left" vertical="top" wrapText="1" indent="1"/>
    </xf>
    <xf numFmtId="0" fontId="19" fillId="13" borderId="0" xfId="0" applyFont="1" applyFill="1" applyProtection="1"/>
    <xf numFmtId="0" fontId="19" fillId="13" borderId="0" xfId="0" applyFont="1" applyFill="1" applyAlignment="1" applyProtection="1">
      <alignment wrapText="1"/>
    </xf>
    <xf numFmtId="0" fontId="19" fillId="13" borderId="0" xfId="0" applyFont="1" applyFill="1" applyAlignment="1" applyProtection="1">
      <alignment vertical="top" wrapText="1"/>
    </xf>
    <xf numFmtId="0" fontId="19" fillId="13" borderId="0" xfId="0" applyFont="1" applyFill="1" applyAlignment="1" applyProtection="1">
      <alignment vertical="top"/>
    </xf>
    <xf numFmtId="0" fontId="19" fillId="13" borderId="0" xfId="0" applyFont="1" applyFill="1" applyAlignment="1" applyProtection="1">
      <alignment horizontal="center" vertical="top"/>
    </xf>
    <xf numFmtId="0" fontId="16" fillId="10" borderId="3" xfId="0" applyFont="1" applyFill="1" applyBorder="1" applyAlignment="1" applyProtection="1">
      <alignment horizontal="left" wrapText="1" indent="1"/>
    </xf>
    <xf numFmtId="0" fontId="19" fillId="13" borderId="0" xfId="0" applyFont="1" applyFill="1" applyAlignment="1" applyProtection="1">
      <alignment horizontal="left" indent="1"/>
    </xf>
    <xf numFmtId="0" fontId="19" fillId="13" borderId="0" xfId="0" applyFont="1" applyFill="1" applyAlignment="1" applyProtection="1">
      <alignment horizontal="left" wrapText="1" indent="1"/>
    </xf>
    <xf numFmtId="0" fontId="19" fillId="13" borderId="0" xfId="0" applyFont="1" applyFill="1" applyAlignment="1" applyProtection="1">
      <alignment horizontal="left" vertical="top" wrapText="1" indent="1"/>
    </xf>
    <xf numFmtId="0" fontId="19" fillId="13" borderId="0" xfId="0" applyFont="1" applyFill="1" applyAlignment="1" applyProtection="1">
      <alignment horizontal="left" vertical="top" indent="1"/>
    </xf>
    <xf numFmtId="0" fontId="30" fillId="13" borderId="0" xfId="0" applyFont="1" applyFill="1" applyAlignment="1" applyProtection="1">
      <alignment horizontal="left" vertical="top" wrapText="1" indent="1"/>
    </xf>
    <xf numFmtId="0" fontId="16" fillId="10" borderId="2" xfId="0" applyFont="1" applyFill="1" applyBorder="1" applyAlignment="1" applyProtection="1">
      <alignment horizontal="left" vertical="top" indent="1"/>
    </xf>
    <xf numFmtId="0" fontId="16" fillId="10" borderId="11" xfId="0" applyFont="1" applyFill="1" applyBorder="1" applyAlignment="1" applyProtection="1">
      <alignment horizontal="left" vertical="top" indent="1"/>
    </xf>
    <xf numFmtId="0" fontId="16" fillId="10" borderId="2" xfId="0" applyFont="1" applyFill="1" applyBorder="1" applyAlignment="1" applyProtection="1">
      <alignment horizontal="left" vertical="top" wrapText="1" indent="1"/>
    </xf>
    <xf numFmtId="0" fontId="16" fillId="14" borderId="10" xfId="0" applyFont="1" applyFill="1" applyBorder="1" applyAlignment="1" applyProtection="1">
      <alignment horizontal="left" vertical="top" wrapText="1" indent="1"/>
    </xf>
    <xf numFmtId="0" fontId="28" fillId="15" borderId="20" xfId="0" applyFont="1" applyFill="1" applyBorder="1" applyAlignment="1" applyProtection="1">
      <alignment horizontal="left" vertical="top" wrapText="1" indent="1"/>
    </xf>
    <xf numFmtId="0" fontId="28" fillId="15" borderId="21" xfId="0" applyFont="1" applyFill="1" applyBorder="1" applyAlignment="1" applyProtection="1">
      <alignment horizontal="left" vertical="top" wrapText="1" indent="1"/>
    </xf>
    <xf numFmtId="0" fontId="28" fillId="15" borderId="32" xfId="0" applyFont="1" applyFill="1" applyBorder="1" applyAlignment="1" applyProtection="1">
      <alignment horizontal="left" vertical="top" indent="1"/>
      <protection locked="0"/>
    </xf>
    <xf numFmtId="0" fontId="28" fillId="15" borderId="42" xfId="0" applyFont="1" applyFill="1" applyBorder="1" applyAlignment="1" applyProtection="1">
      <alignment horizontal="left" vertical="top" wrapText="1" indent="1"/>
    </xf>
    <xf numFmtId="0" fontId="29" fillId="14" borderId="25" xfId="0" applyFont="1" applyFill="1" applyBorder="1" applyAlignment="1" applyProtection="1">
      <alignment horizontal="left" vertical="top" wrapText="1" indent="1"/>
    </xf>
    <xf numFmtId="0" fontId="28" fillId="15" borderId="23" xfId="0" applyFont="1" applyFill="1" applyBorder="1" applyAlignment="1" applyProtection="1">
      <alignment horizontal="left" vertical="top" wrapText="1" indent="1"/>
    </xf>
    <xf numFmtId="0" fontId="28" fillId="15" borderId="24" xfId="0" applyFont="1" applyFill="1" applyBorder="1" applyAlignment="1" applyProtection="1">
      <alignment horizontal="left" vertical="top" wrapText="1" indent="1"/>
    </xf>
    <xf numFmtId="0" fontId="28" fillId="15" borderId="33" xfId="0" applyFont="1" applyFill="1" applyBorder="1" applyAlignment="1" applyProtection="1">
      <alignment horizontal="left" vertical="top" indent="1"/>
      <protection locked="0"/>
    </xf>
    <xf numFmtId="0" fontId="28" fillId="15" borderId="43" xfId="0" applyFont="1" applyFill="1" applyBorder="1" applyAlignment="1" applyProtection="1">
      <alignment horizontal="left" vertical="top" wrapText="1" indent="1"/>
    </xf>
    <xf numFmtId="0" fontId="28" fillId="15" borderId="30" xfId="0" applyFont="1" applyFill="1" applyBorder="1" applyAlignment="1" applyProtection="1">
      <alignment horizontal="left" vertical="top" wrapText="1" indent="1"/>
    </xf>
    <xf numFmtId="0" fontId="28" fillId="15" borderId="34" xfId="0" applyFont="1" applyFill="1" applyBorder="1" applyAlignment="1" applyProtection="1">
      <alignment horizontal="left" vertical="top" indent="1"/>
      <protection locked="0"/>
    </xf>
    <xf numFmtId="0" fontId="28" fillId="15" borderId="44" xfId="0" applyFont="1" applyFill="1" applyBorder="1" applyAlignment="1" applyProtection="1">
      <alignment horizontal="left" vertical="top" wrapText="1" indent="1"/>
    </xf>
    <xf numFmtId="0" fontId="28" fillId="0" borderId="26" xfId="0" applyFont="1" applyBorder="1" applyAlignment="1" applyProtection="1">
      <alignment horizontal="left" vertical="top" wrapText="1" indent="1"/>
    </xf>
    <xf numFmtId="0" fontId="28" fillId="0" borderId="27" xfId="0" applyFont="1" applyBorder="1" applyAlignment="1" applyProtection="1">
      <alignment horizontal="left" vertical="top" wrapText="1" indent="1"/>
    </xf>
    <xf numFmtId="0" fontId="28" fillId="3" borderId="39" xfId="0" applyFont="1" applyFill="1" applyBorder="1" applyAlignment="1" applyProtection="1">
      <alignment horizontal="left" vertical="top" indent="1"/>
      <protection locked="0"/>
    </xf>
    <xf numFmtId="0" fontId="28" fillId="0" borderId="45" xfId="0" applyFont="1" applyBorder="1" applyAlignment="1" applyProtection="1">
      <alignment horizontal="left" vertical="top" wrapText="1" indent="1"/>
    </xf>
    <xf numFmtId="0" fontId="29" fillId="14" borderId="31" xfId="0" applyFont="1" applyFill="1" applyBorder="1" applyAlignment="1" applyProtection="1">
      <alignment horizontal="left" vertical="top" wrapText="1" indent="1"/>
    </xf>
    <xf numFmtId="0" fontId="28" fillId="0" borderId="20" xfId="0" applyFont="1" applyBorder="1" applyAlignment="1" applyProtection="1">
      <alignment horizontal="left" vertical="top" wrapText="1" indent="1"/>
    </xf>
    <xf numFmtId="0" fontId="28" fillId="0" borderId="21" xfId="0" applyFont="1" applyBorder="1" applyAlignment="1" applyProtection="1">
      <alignment horizontal="left" vertical="top" wrapText="1" indent="1"/>
    </xf>
    <xf numFmtId="0" fontId="28" fillId="0" borderId="21" xfId="0" applyFont="1" applyBorder="1" applyAlignment="1" applyProtection="1">
      <alignment horizontal="left" vertical="top" indent="1"/>
      <protection locked="0"/>
    </xf>
    <xf numFmtId="0" fontId="28" fillId="0" borderId="44" xfId="0" applyFont="1" applyBorder="1" applyAlignment="1" applyProtection="1">
      <alignment horizontal="left" vertical="top" wrapText="1" indent="1"/>
    </xf>
    <xf numFmtId="0" fontId="29" fillId="14" borderId="22" xfId="0" applyFont="1" applyFill="1" applyBorder="1" applyAlignment="1" applyProtection="1">
      <alignment horizontal="left" vertical="top" wrapText="1" indent="1"/>
    </xf>
    <xf numFmtId="0" fontId="28" fillId="18" borderId="26" xfId="0" applyFont="1" applyFill="1" applyBorder="1" applyAlignment="1" applyProtection="1">
      <alignment horizontal="left" vertical="top" wrapText="1" indent="1"/>
    </xf>
    <xf numFmtId="0" fontId="28" fillId="18" borderId="27" xfId="0" applyFont="1" applyFill="1" applyBorder="1" applyAlignment="1" applyProtection="1">
      <alignment horizontal="left" vertical="top" wrapText="1" indent="1"/>
    </xf>
    <xf numFmtId="0" fontId="28" fillId="18" borderId="45" xfId="0" applyFont="1" applyFill="1" applyBorder="1" applyAlignment="1" applyProtection="1">
      <alignment horizontal="left" vertical="top" indent="1"/>
      <protection locked="0"/>
    </xf>
    <xf numFmtId="0" fontId="28" fillId="18" borderId="45" xfId="0" applyFont="1" applyFill="1" applyBorder="1" applyAlignment="1" applyProtection="1">
      <alignment horizontal="left" vertical="top" wrapText="1" indent="1"/>
    </xf>
    <xf numFmtId="0" fontId="29" fillId="14" borderId="28" xfId="0" applyFont="1" applyFill="1" applyBorder="1" applyAlignment="1" applyProtection="1">
      <alignment horizontal="left" vertical="top" wrapText="1" indent="1"/>
    </xf>
    <xf numFmtId="0" fontId="28" fillId="0" borderId="23" xfId="0" applyFont="1" applyBorder="1" applyAlignment="1" applyProtection="1">
      <alignment horizontal="left" vertical="top" wrapText="1" indent="1"/>
    </xf>
    <xf numFmtId="0" fontId="28" fillId="0" borderId="42" xfId="0" applyFont="1" applyBorder="1" applyAlignment="1" applyProtection="1">
      <alignment horizontal="left" vertical="top" wrapText="1" indent="1"/>
    </xf>
    <xf numFmtId="0" fontId="29" fillId="14" borderId="64" xfId="0" applyFont="1" applyFill="1" applyBorder="1" applyAlignment="1" applyProtection="1">
      <alignment horizontal="left" vertical="top" wrapText="1" indent="1"/>
    </xf>
    <xf numFmtId="0" fontId="28" fillId="0" borderId="43" xfId="0" applyFont="1" applyBorder="1" applyAlignment="1" applyProtection="1">
      <alignment horizontal="left" vertical="top" wrapText="1" indent="1"/>
    </xf>
    <xf numFmtId="0" fontId="28" fillId="18" borderId="23" xfId="0" applyFont="1" applyFill="1" applyBorder="1" applyAlignment="1" applyProtection="1">
      <alignment horizontal="left" vertical="top" wrapText="1" indent="1"/>
    </xf>
    <xf numFmtId="0" fontId="28" fillId="18" borderId="30" xfId="0" applyFont="1" applyFill="1" applyBorder="1" applyAlignment="1" applyProtection="1">
      <alignment horizontal="left" vertical="top" wrapText="1" indent="1"/>
    </xf>
    <xf numFmtId="0" fontId="28" fillId="18" borderId="30" xfId="0" applyFont="1" applyFill="1" applyBorder="1" applyAlignment="1" applyProtection="1">
      <alignment horizontal="left" vertical="top" indent="1"/>
      <protection locked="0"/>
    </xf>
    <xf numFmtId="0" fontId="28" fillId="18" borderId="43" xfId="0" applyFont="1" applyFill="1" applyBorder="1" applyAlignment="1" applyProtection="1">
      <alignment horizontal="left" vertical="top" wrapText="1" indent="1"/>
    </xf>
    <xf numFmtId="0" fontId="29" fillId="14" borderId="13" xfId="0" applyFont="1" applyFill="1" applyBorder="1" applyAlignment="1" applyProtection="1">
      <alignment horizontal="left" vertical="top" wrapText="1" indent="1"/>
    </xf>
    <xf numFmtId="0" fontId="28" fillId="18" borderId="58" xfId="0" applyFont="1" applyFill="1" applyBorder="1" applyAlignment="1" applyProtection="1">
      <alignment horizontal="left" vertical="top" wrapText="1" indent="1"/>
    </xf>
    <xf numFmtId="0" fontId="28" fillId="18" borderId="59" xfId="0" applyFont="1" applyFill="1" applyBorder="1" applyAlignment="1" applyProtection="1">
      <alignment horizontal="left" vertical="top" indent="1"/>
      <protection locked="0"/>
    </xf>
    <xf numFmtId="0" fontId="28" fillId="0" borderId="50" xfId="0" applyFont="1" applyBorder="1" applyAlignment="1" applyProtection="1">
      <alignment horizontal="left" vertical="top" wrapText="1" indent="1"/>
    </xf>
    <xf numFmtId="0" fontId="28" fillId="0" borderId="55" xfId="0" applyFont="1" applyBorder="1" applyAlignment="1" applyProtection="1">
      <alignment horizontal="left" vertical="top" wrapText="1" indent="1"/>
    </xf>
    <xf numFmtId="0" fontId="29" fillId="14" borderId="60" xfId="0" applyFont="1" applyFill="1" applyBorder="1" applyAlignment="1" applyProtection="1">
      <alignment horizontal="left" vertical="top" wrapText="1" indent="1"/>
    </xf>
    <xf numFmtId="0" fontId="28" fillId="3" borderId="63" xfId="0" applyFont="1" applyFill="1" applyBorder="1" applyAlignment="1" applyProtection="1">
      <alignment horizontal="left" vertical="top" indent="1"/>
      <protection locked="0"/>
    </xf>
    <xf numFmtId="0" fontId="28" fillId="0" borderId="51" xfId="0" applyFont="1" applyBorder="1" applyAlignment="1" applyProtection="1">
      <alignment horizontal="left" vertical="top" wrapText="1" indent="1"/>
    </xf>
    <xf numFmtId="0" fontId="28" fillId="3" borderId="27" xfId="0" applyFont="1" applyFill="1" applyBorder="1" applyAlignment="1" applyProtection="1">
      <alignment horizontal="left" vertical="top" wrapText="1" indent="1"/>
    </xf>
    <xf numFmtId="0" fontId="28" fillId="3" borderId="37" xfId="0" applyFont="1" applyFill="1" applyBorder="1" applyAlignment="1" applyProtection="1">
      <alignment horizontal="left" vertical="top" indent="1"/>
      <protection locked="0"/>
    </xf>
    <xf numFmtId="0" fontId="28" fillId="15" borderId="21" xfId="0" applyFont="1" applyFill="1" applyBorder="1" applyAlignment="1" applyProtection="1">
      <alignment horizontal="left" vertical="top" indent="1"/>
      <protection locked="0"/>
    </xf>
    <xf numFmtId="0" fontId="28" fillId="0" borderId="24" xfId="0" applyFont="1" applyBorder="1" applyAlignment="1" applyProtection="1">
      <alignment horizontal="left" vertical="top" wrapText="1" indent="1"/>
    </xf>
    <xf numFmtId="0" fontId="28" fillId="0" borderId="24" xfId="0" applyFont="1" applyBorder="1" applyAlignment="1" applyProtection="1">
      <alignment horizontal="left" vertical="top" indent="1"/>
      <protection locked="0"/>
    </xf>
    <xf numFmtId="0" fontId="28" fillId="0" borderId="27" xfId="0" applyFont="1" applyBorder="1" applyAlignment="1" applyProtection="1">
      <alignment horizontal="left" vertical="top" indent="1"/>
      <protection locked="0"/>
    </xf>
    <xf numFmtId="0" fontId="28" fillId="0" borderId="61" xfId="0" applyFont="1" applyBorder="1" applyAlignment="1" applyProtection="1">
      <alignment horizontal="left" vertical="top" wrapText="1" indent="1"/>
    </xf>
    <xf numFmtId="0" fontId="28" fillId="15" borderId="26" xfId="0" applyFont="1" applyFill="1" applyBorder="1" applyAlignment="1" applyProtection="1">
      <alignment horizontal="left" vertical="top" wrapText="1" indent="1"/>
    </xf>
    <xf numFmtId="0" fontId="28" fillId="15" borderId="27" xfId="0" applyFont="1" applyFill="1" applyBorder="1" applyAlignment="1" applyProtection="1">
      <alignment horizontal="left" vertical="top" wrapText="1" indent="1"/>
    </xf>
    <xf numFmtId="0" fontId="28" fillId="15" borderId="45" xfId="0" applyFont="1" applyFill="1" applyBorder="1" applyAlignment="1" applyProtection="1">
      <alignment horizontal="left" vertical="top" indent="1"/>
      <protection locked="0"/>
    </xf>
    <xf numFmtId="0" fontId="20" fillId="3" borderId="5" xfId="0" applyFont="1" applyFill="1" applyBorder="1" applyAlignment="1" applyProtection="1">
      <alignment horizontal="left" vertical="center" wrapText="1" indent="1"/>
    </xf>
    <xf numFmtId="0" fontId="28" fillId="0" borderId="35" xfId="0" applyFont="1" applyBorder="1" applyAlignment="1" applyProtection="1">
      <alignment horizontal="left" vertical="top" wrapText="1" indent="1"/>
    </xf>
    <xf numFmtId="0" fontId="28" fillId="0" borderId="36" xfId="0" applyFont="1" applyBorder="1" applyAlignment="1" applyProtection="1">
      <alignment horizontal="left" vertical="top" wrapText="1" indent="1"/>
    </xf>
    <xf numFmtId="0" fontId="28" fillId="0" borderId="38" xfId="0" applyFont="1" applyBorder="1" applyAlignment="1" applyProtection="1">
      <alignment horizontal="left" vertical="top" indent="1"/>
      <protection locked="0"/>
    </xf>
    <xf numFmtId="0" fontId="28" fillId="0" borderId="56" xfId="0" applyFont="1" applyBorder="1" applyAlignment="1" applyProtection="1">
      <alignment horizontal="left" vertical="top" wrapText="1" indent="1"/>
    </xf>
    <xf numFmtId="0" fontId="29" fillId="14" borderId="8" xfId="0" applyFont="1" applyFill="1" applyBorder="1" applyAlignment="1" applyProtection="1">
      <alignment horizontal="left" vertical="top" wrapText="1" indent="1"/>
    </xf>
    <xf numFmtId="0" fontId="19" fillId="13" borderId="0" xfId="0" applyFont="1" applyFill="1" applyAlignment="1">
      <alignment horizontal="left" indent="1"/>
    </xf>
    <xf numFmtId="0" fontId="19" fillId="13" borderId="0" xfId="0" applyFont="1" applyFill="1" applyAlignment="1">
      <alignment horizontal="left" wrapText="1" indent="1"/>
    </xf>
    <xf numFmtId="0" fontId="19" fillId="13" borderId="0" xfId="0" applyFont="1" applyFill="1" applyAlignment="1">
      <alignment horizontal="left" vertical="center" indent="1"/>
    </xf>
    <xf numFmtId="0" fontId="19" fillId="13" borderId="0" xfId="0" applyFont="1" applyFill="1" applyAlignment="1">
      <alignment horizontal="left" vertical="top" indent="1"/>
    </xf>
    <xf numFmtId="0" fontId="30" fillId="13" borderId="0" xfId="0" applyFont="1" applyFill="1" applyAlignment="1">
      <alignment horizontal="left" vertical="center" wrapText="1" indent="1"/>
    </xf>
    <xf numFmtId="0" fontId="16" fillId="10" borderId="3" xfId="0" applyFont="1" applyFill="1" applyBorder="1" applyAlignment="1">
      <alignment horizontal="left" vertical="top" wrapText="1" indent="1"/>
    </xf>
    <xf numFmtId="0" fontId="16" fillId="14" borderId="10" xfId="0" applyFont="1" applyFill="1" applyBorder="1" applyAlignment="1">
      <alignment horizontal="left" vertical="top" wrapText="1" indent="1"/>
    </xf>
    <xf numFmtId="0" fontId="28" fillId="16" borderId="32" xfId="0" applyFont="1" applyFill="1" applyBorder="1" applyAlignment="1" applyProtection="1">
      <alignment horizontal="left" vertical="top" indent="1"/>
      <protection locked="0"/>
    </xf>
    <xf numFmtId="0" fontId="29" fillId="14" borderId="64" xfId="0" applyFont="1" applyFill="1" applyBorder="1" applyAlignment="1">
      <alignment horizontal="left" vertical="top" wrapText="1" indent="1"/>
    </xf>
    <xf numFmtId="0" fontId="28" fillId="16" borderId="34" xfId="0" applyFont="1" applyFill="1" applyBorder="1" applyAlignment="1" applyProtection="1">
      <alignment horizontal="left" vertical="top" indent="1"/>
      <protection locked="0"/>
    </xf>
    <xf numFmtId="0" fontId="29" fillId="14" borderId="25" xfId="0" applyFont="1" applyFill="1" applyBorder="1" applyAlignment="1">
      <alignment horizontal="left" vertical="top" wrapText="1" indent="1"/>
    </xf>
    <xf numFmtId="0" fontId="28" fillId="3" borderId="34" xfId="0" applyFont="1" applyFill="1" applyBorder="1" applyAlignment="1" applyProtection="1">
      <alignment horizontal="left" vertical="top" indent="1"/>
      <protection locked="0"/>
    </xf>
    <xf numFmtId="0" fontId="28" fillId="15" borderId="24" xfId="0" applyFont="1" applyFill="1" applyBorder="1" applyAlignment="1">
      <alignment horizontal="left" vertical="center" wrapText="1" indent="1"/>
    </xf>
    <xf numFmtId="0" fontId="29" fillId="14" borderId="28" xfId="0" applyFont="1" applyFill="1" applyBorder="1" applyAlignment="1">
      <alignment horizontal="left" vertical="top" wrapText="1" indent="1"/>
    </xf>
    <xf numFmtId="0" fontId="28" fillId="3" borderId="32" xfId="0" applyFont="1" applyFill="1" applyBorder="1" applyAlignment="1" applyProtection="1">
      <alignment horizontal="left" vertical="top" indent="1"/>
      <protection locked="0"/>
    </xf>
    <xf numFmtId="0" fontId="28" fillId="3" borderId="33" xfId="0" applyFont="1" applyFill="1" applyBorder="1" applyAlignment="1" applyProtection="1">
      <alignment horizontal="left" vertical="top" indent="1"/>
      <protection locked="0"/>
    </xf>
    <xf numFmtId="0" fontId="28" fillId="15" borderId="27" xfId="0" applyFont="1" applyFill="1" applyBorder="1" applyAlignment="1">
      <alignment horizontal="left" vertical="center" wrapText="1" indent="1"/>
    </xf>
    <xf numFmtId="0" fontId="28" fillId="15" borderId="39" xfId="0" applyFont="1" applyFill="1" applyBorder="1" applyAlignment="1" applyProtection="1">
      <alignment horizontal="left" vertical="top" indent="1"/>
      <protection locked="0"/>
    </xf>
    <xf numFmtId="0" fontId="20" fillId="3" borderId="5" xfId="0" applyFont="1" applyFill="1" applyBorder="1" applyAlignment="1">
      <alignment horizontal="left" vertical="top" wrapText="1" indent="1"/>
    </xf>
    <xf numFmtId="0" fontId="28" fillId="3" borderId="47" xfId="0" applyFont="1" applyFill="1" applyBorder="1" applyAlignment="1" applyProtection="1">
      <alignment horizontal="left" vertical="top" indent="1"/>
      <protection locked="0"/>
    </xf>
    <xf numFmtId="0" fontId="29" fillId="14" borderId="67" xfId="0" applyFont="1" applyFill="1" applyBorder="1" applyAlignment="1">
      <alignment horizontal="left" vertical="top" wrapText="1" indent="1"/>
    </xf>
    <xf numFmtId="0" fontId="29" fillId="14" borderId="22" xfId="0" applyFont="1" applyFill="1" applyBorder="1" applyAlignment="1">
      <alignment horizontal="left" vertical="top" wrapText="1" indent="1"/>
    </xf>
    <xf numFmtId="0" fontId="28" fillId="17" borderId="33" xfId="0" applyFont="1" applyFill="1" applyBorder="1" applyAlignment="1" applyProtection="1">
      <alignment horizontal="left" vertical="top" indent="1"/>
      <protection locked="0"/>
    </xf>
    <xf numFmtId="0" fontId="28" fillId="17" borderId="39" xfId="0" applyFont="1" applyFill="1" applyBorder="1" applyAlignment="1" applyProtection="1">
      <alignment horizontal="left" vertical="top" indent="1"/>
      <protection locked="0"/>
    </xf>
    <xf numFmtId="0" fontId="28" fillId="15" borderId="21" xfId="0" applyFont="1" applyFill="1" applyBorder="1" applyAlignment="1">
      <alignment horizontal="left" vertical="center" wrapText="1" indent="1"/>
    </xf>
    <xf numFmtId="0" fontId="28" fillId="15" borderId="48" xfId="0" applyFont="1" applyFill="1" applyBorder="1" applyAlignment="1" applyProtection="1">
      <alignment horizontal="left" vertical="center" indent="1"/>
      <protection locked="0"/>
    </xf>
    <xf numFmtId="0" fontId="29" fillId="14" borderId="66" xfId="0" applyFont="1" applyFill="1" applyBorder="1" applyAlignment="1">
      <alignment horizontal="left" wrapText="1" indent="1"/>
    </xf>
    <xf numFmtId="9" fontId="29" fillId="14" borderId="28" xfId="0" applyNumberFormat="1" applyFont="1" applyFill="1" applyBorder="1" applyAlignment="1">
      <alignment horizontal="left" vertical="top" wrapText="1" indent="1"/>
    </xf>
    <xf numFmtId="0" fontId="20" fillId="3" borderId="3" xfId="0" applyFont="1" applyFill="1" applyBorder="1" applyAlignment="1">
      <alignment horizontal="left" vertical="top" wrapText="1" indent="1"/>
    </xf>
    <xf numFmtId="0" fontId="29" fillId="14" borderId="65" xfId="0" applyFont="1" applyFill="1" applyBorder="1" applyAlignment="1">
      <alignment horizontal="left" vertical="top" wrapText="1" indent="1"/>
    </xf>
    <xf numFmtId="0" fontId="0" fillId="3" borderId="14" xfId="0" applyFill="1" applyBorder="1" applyAlignment="1"/>
    <xf numFmtId="0" fontId="12" fillId="3" borderId="3"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23" fillId="10" borderId="7" xfId="0" applyFont="1" applyFill="1" applyBorder="1" applyAlignment="1">
      <alignment horizontal="left" vertical="center"/>
    </xf>
    <xf numFmtId="0" fontId="23" fillId="10" borderId="6" xfId="0" applyFont="1" applyFill="1" applyBorder="1" applyAlignment="1">
      <alignment horizontal="left" vertical="center"/>
    </xf>
    <xf numFmtId="0" fontId="23" fillId="10" borderId="9" xfId="0" applyFont="1" applyFill="1" applyBorder="1" applyAlignment="1">
      <alignment horizontal="left" vertical="center"/>
    </xf>
    <xf numFmtId="0" fontId="23" fillId="10" borderId="0" xfId="0" applyFont="1" applyFill="1" applyBorder="1" applyAlignment="1">
      <alignment horizontal="left" vertical="center"/>
    </xf>
    <xf numFmtId="0" fontId="16" fillId="10" borderId="11" xfId="0" applyFont="1" applyFill="1" applyBorder="1" applyAlignment="1">
      <alignment horizontal="left" vertical="center"/>
    </xf>
    <xf numFmtId="0" fontId="16" fillId="10" borderId="10" xfId="0" applyFont="1" applyFill="1" applyBorder="1" applyAlignment="1">
      <alignment horizontal="left" vertical="center"/>
    </xf>
    <xf numFmtId="0" fontId="28" fillId="15" borderId="48" xfId="0" applyFont="1" applyFill="1" applyBorder="1" applyAlignment="1">
      <alignment horizontal="left" vertical="center" wrapText="1" indent="1"/>
    </xf>
    <xf numFmtId="0" fontId="28" fillId="15" borderId="46" xfId="0" applyFont="1" applyFill="1" applyBorder="1" applyAlignment="1">
      <alignment horizontal="left" vertical="center" wrapText="1" indent="1"/>
    </xf>
    <xf numFmtId="0" fontId="28" fillId="15" borderId="37" xfId="0" applyFont="1" applyFill="1" applyBorder="1" applyAlignment="1">
      <alignment horizontal="left" vertical="center" wrapText="1" indent="1"/>
    </xf>
    <xf numFmtId="0" fontId="20" fillId="3" borderId="15" xfId="0" applyFont="1" applyFill="1" applyBorder="1" applyAlignment="1">
      <alignment horizontal="left" vertical="top" wrapText="1" indent="1"/>
    </xf>
    <xf numFmtId="0" fontId="20" fillId="3" borderId="14" xfId="0" applyFont="1" applyFill="1" applyBorder="1" applyAlignment="1">
      <alignment horizontal="left" vertical="top" wrapText="1" indent="1"/>
    </xf>
    <xf numFmtId="0" fontId="20" fillId="3" borderId="4" xfId="0" applyFont="1" applyFill="1" applyBorder="1" applyAlignment="1">
      <alignment horizontal="left" vertical="top" wrapText="1" indent="1"/>
    </xf>
    <xf numFmtId="0" fontId="28" fillId="16" borderId="20" xfId="0" applyFont="1" applyFill="1" applyBorder="1" applyAlignment="1">
      <alignment horizontal="left" vertical="top" wrapText="1" indent="1"/>
    </xf>
    <xf numFmtId="0" fontId="28" fillId="16" borderId="21" xfId="0" applyFont="1" applyFill="1" applyBorder="1" applyAlignment="1">
      <alignment horizontal="left" vertical="top" wrapText="1" indent="1"/>
    </xf>
    <xf numFmtId="0" fontId="28" fillId="16" borderId="42" xfId="0" applyFont="1" applyFill="1" applyBorder="1" applyAlignment="1">
      <alignment horizontal="left" vertical="top" wrapText="1" indent="1"/>
    </xf>
    <xf numFmtId="0" fontId="28" fillId="15" borderId="23" xfId="0" applyFont="1" applyFill="1" applyBorder="1" applyAlignment="1">
      <alignment horizontal="left" vertical="top" wrapText="1" indent="1"/>
    </xf>
    <xf numFmtId="0" fontId="28" fillId="15" borderId="24" xfId="0" applyFont="1" applyFill="1" applyBorder="1" applyAlignment="1">
      <alignment horizontal="left" vertical="top" wrapText="1" indent="1"/>
    </xf>
    <xf numFmtId="0" fontId="28" fillId="15" borderId="43" xfId="0" applyFont="1" applyFill="1" applyBorder="1" applyAlignment="1">
      <alignment horizontal="left" vertical="top" wrapText="1" indent="1"/>
    </xf>
    <xf numFmtId="0" fontId="28" fillId="16" borderId="23" xfId="0" applyFont="1" applyFill="1" applyBorder="1" applyAlignment="1">
      <alignment horizontal="left" vertical="top" wrapText="1" indent="1"/>
    </xf>
    <xf numFmtId="0" fontId="28" fillId="16" borderId="24" xfId="0" applyFont="1" applyFill="1" applyBorder="1" applyAlignment="1">
      <alignment horizontal="left" vertical="top" wrapText="1" indent="1"/>
    </xf>
    <xf numFmtId="0" fontId="28" fillId="16" borderId="43" xfId="0" applyFont="1" applyFill="1" applyBorder="1" applyAlignment="1">
      <alignment horizontal="left" vertical="top" wrapText="1" indent="1"/>
    </xf>
    <xf numFmtId="0" fontId="28" fillId="3" borderId="23" xfId="0" applyFont="1" applyFill="1" applyBorder="1" applyAlignment="1">
      <alignment horizontal="left" vertical="top" wrapText="1" indent="1"/>
    </xf>
    <xf numFmtId="0" fontId="28" fillId="3" borderId="24" xfId="0" applyFont="1" applyFill="1" applyBorder="1" applyAlignment="1">
      <alignment horizontal="left" vertical="top" wrapText="1" indent="1"/>
    </xf>
    <xf numFmtId="0" fontId="28" fillId="3" borderId="43" xfId="0" applyFont="1" applyFill="1" applyBorder="1" applyAlignment="1">
      <alignment horizontal="left" vertical="top" wrapText="1" indent="1"/>
    </xf>
    <xf numFmtId="0" fontId="28" fillId="0" borderId="23" xfId="0" applyFont="1" applyBorder="1" applyAlignment="1">
      <alignment horizontal="left" vertical="top" wrapText="1" indent="1"/>
    </xf>
    <xf numFmtId="0" fontId="28" fillId="0" borderId="24" xfId="0" applyFont="1" applyBorder="1" applyAlignment="1">
      <alignment horizontal="left" vertical="top" wrapText="1" indent="1"/>
    </xf>
    <xf numFmtId="0" fontId="28" fillId="0" borderId="43" xfId="0" applyFont="1" applyBorder="1" applyAlignment="1">
      <alignment horizontal="left" vertical="top" wrapText="1" indent="1"/>
    </xf>
    <xf numFmtId="0" fontId="20" fillId="3" borderId="12" xfId="0" applyFont="1" applyFill="1" applyBorder="1" applyAlignment="1">
      <alignment horizontal="left" vertical="top" wrapText="1" indent="1"/>
    </xf>
    <xf numFmtId="0" fontId="20" fillId="3" borderId="9" xfId="0" applyFont="1" applyFill="1" applyBorder="1" applyAlignment="1">
      <alignment horizontal="left" vertical="top" wrapText="1" indent="1"/>
    </xf>
    <xf numFmtId="0" fontId="20" fillId="3" borderId="7" xfId="0" applyFont="1" applyFill="1" applyBorder="1" applyAlignment="1">
      <alignment horizontal="left" vertical="top" wrapText="1" indent="1"/>
    </xf>
    <xf numFmtId="0" fontId="28" fillId="17" borderId="26" xfId="0" applyFont="1" applyFill="1" applyBorder="1" applyAlignment="1">
      <alignment horizontal="left" vertical="top" wrapText="1" indent="1"/>
    </xf>
    <xf numFmtId="0" fontId="28" fillId="17" borderId="27" xfId="0" applyFont="1" applyFill="1" applyBorder="1" applyAlignment="1">
      <alignment horizontal="left" vertical="top" wrapText="1" indent="1"/>
    </xf>
    <xf numFmtId="0" fontId="28" fillId="17" borderId="45" xfId="0" applyFont="1" applyFill="1" applyBorder="1" applyAlignment="1">
      <alignment horizontal="left" vertical="top" wrapText="1" indent="1"/>
    </xf>
    <xf numFmtId="0" fontId="28" fillId="0" borderId="26" xfId="0" applyFont="1" applyBorder="1" applyAlignment="1">
      <alignment horizontal="left" vertical="top" wrapText="1" indent="1"/>
    </xf>
    <xf numFmtId="0" fontId="28" fillId="0" borderId="27" xfId="0" applyFont="1" applyBorder="1" applyAlignment="1">
      <alignment horizontal="left" vertical="top" wrapText="1" indent="1"/>
    </xf>
    <xf numFmtId="0" fontId="28" fillId="0" borderId="45" xfId="0" applyFont="1" applyBorder="1" applyAlignment="1">
      <alignment horizontal="left" vertical="top" wrapText="1" indent="1"/>
    </xf>
    <xf numFmtId="0" fontId="28" fillId="15" borderId="32" xfId="0" applyFont="1" applyFill="1" applyBorder="1" applyAlignment="1">
      <alignment horizontal="left" vertical="top" wrapText="1" indent="1"/>
    </xf>
    <xf numFmtId="0" fontId="28" fillId="15" borderId="21" xfId="0" applyFont="1" applyFill="1" applyBorder="1" applyAlignment="1">
      <alignment horizontal="left" vertical="top" wrapText="1" indent="1"/>
    </xf>
    <xf numFmtId="0" fontId="28" fillId="15" borderId="42" xfId="0" applyFont="1" applyFill="1" applyBorder="1" applyAlignment="1">
      <alignment horizontal="left" vertical="top" wrapText="1" indent="1"/>
    </xf>
    <xf numFmtId="0" fontId="28" fillId="15" borderId="33" xfId="0" applyFont="1" applyFill="1" applyBorder="1" applyAlignment="1">
      <alignment horizontal="left" vertical="top" wrapText="1" indent="1"/>
    </xf>
    <xf numFmtId="0" fontId="28" fillId="15" borderId="39" xfId="0" applyFont="1" applyFill="1" applyBorder="1" applyAlignment="1">
      <alignment horizontal="left" vertical="top" wrapText="1" indent="1"/>
    </xf>
    <xf numFmtId="0" fontId="28" fillId="15" borderId="27" xfId="0" applyFont="1" applyFill="1" applyBorder="1" applyAlignment="1">
      <alignment horizontal="left" vertical="top" wrapText="1" indent="1"/>
    </xf>
    <xf numFmtId="0" fontId="28" fillId="15" borderId="45" xfId="0" applyFont="1" applyFill="1" applyBorder="1" applyAlignment="1">
      <alignment horizontal="left" vertical="top" wrapText="1" indent="1"/>
    </xf>
    <xf numFmtId="0" fontId="28" fillId="3" borderId="2" xfId="0" applyFont="1" applyFill="1" applyBorder="1" applyAlignment="1">
      <alignment horizontal="left" vertical="top" wrapText="1" indent="1"/>
    </xf>
    <xf numFmtId="0" fontId="28" fillId="15" borderId="20" xfId="0" applyFont="1" applyFill="1" applyBorder="1" applyAlignment="1">
      <alignment horizontal="left" vertical="top" wrapText="1" indent="1"/>
    </xf>
    <xf numFmtId="0" fontId="28" fillId="17" borderId="23" xfId="0" applyFont="1" applyFill="1" applyBorder="1" applyAlignment="1">
      <alignment horizontal="left" vertical="top" wrapText="1" indent="1"/>
    </xf>
    <xf numFmtId="0" fontId="28" fillId="17" borderId="24" xfId="0" applyFont="1" applyFill="1" applyBorder="1" applyAlignment="1">
      <alignment horizontal="left" vertical="top" wrapText="1" indent="1"/>
    </xf>
    <xf numFmtId="0" fontId="28" fillId="17" borderId="43" xfId="0" applyFont="1" applyFill="1" applyBorder="1" applyAlignment="1">
      <alignment horizontal="left" vertical="top" wrapText="1" indent="1"/>
    </xf>
    <xf numFmtId="0" fontId="16" fillId="10" borderId="2" xfId="0" applyFont="1" applyFill="1" applyBorder="1" applyAlignment="1">
      <alignment horizontal="left" vertical="top" indent="1"/>
    </xf>
    <xf numFmtId="0" fontId="28" fillId="18" borderId="23" xfId="0" applyFont="1" applyFill="1" applyBorder="1" applyAlignment="1">
      <alignment horizontal="left" vertical="top" wrapText="1" indent="1"/>
    </xf>
    <xf numFmtId="0" fontId="28" fillId="18" borderId="24" xfId="0" applyFont="1" applyFill="1" applyBorder="1" applyAlignment="1">
      <alignment horizontal="left" vertical="top" wrapText="1" indent="1"/>
    </xf>
    <xf numFmtId="0" fontId="28" fillId="18" borderId="43" xfId="0" applyFont="1" applyFill="1" applyBorder="1" applyAlignment="1">
      <alignment horizontal="left" vertical="top" wrapText="1" indent="1"/>
    </xf>
    <xf numFmtId="0" fontId="28" fillId="3" borderId="29" xfId="0" applyFont="1" applyFill="1" applyBorder="1" applyAlignment="1">
      <alignment horizontal="left" vertical="top" wrapText="1" indent="1"/>
    </xf>
    <xf numFmtId="0" fontId="28" fillId="3" borderId="30" xfId="0" applyFont="1" applyFill="1" applyBorder="1" applyAlignment="1">
      <alignment horizontal="left" vertical="top" wrapText="1" indent="1"/>
    </xf>
    <xf numFmtId="0" fontId="28" fillId="3" borderId="44" xfId="0" applyFont="1" applyFill="1" applyBorder="1" applyAlignment="1">
      <alignment horizontal="left" vertical="top" wrapText="1" indent="1"/>
    </xf>
    <xf numFmtId="0" fontId="28" fillId="3" borderId="20" xfId="0" applyFont="1" applyFill="1" applyBorder="1" applyAlignment="1">
      <alignment horizontal="left" vertical="top" wrapText="1" indent="1"/>
    </xf>
    <xf numFmtId="0" fontId="28" fillId="3" borderId="21" xfId="0" applyFont="1" applyFill="1" applyBorder="1" applyAlignment="1">
      <alignment horizontal="left" vertical="top" wrapText="1" indent="1"/>
    </xf>
    <xf numFmtId="0" fontId="28" fillId="3" borderId="42" xfId="0" applyFont="1" applyFill="1" applyBorder="1" applyAlignment="1">
      <alignment horizontal="left" vertical="top" wrapText="1" indent="1"/>
    </xf>
    <xf numFmtId="0" fontId="28" fillId="3" borderId="35" xfId="0" applyFont="1" applyFill="1" applyBorder="1" applyAlignment="1">
      <alignment horizontal="left" vertical="top" wrapText="1" indent="1"/>
    </xf>
    <xf numFmtId="0" fontId="28" fillId="3" borderId="36" xfId="0" applyFont="1" applyFill="1" applyBorder="1" applyAlignment="1">
      <alignment horizontal="left" vertical="top" wrapText="1" indent="1"/>
    </xf>
    <xf numFmtId="0" fontId="28" fillId="3" borderId="38" xfId="0" applyFont="1" applyFill="1" applyBorder="1" applyAlignment="1">
      <alignment horizontal="left" vertical="top" wrapText="1" indent="1"/>
    </xf>
    <xf numFmtId="0" fontId="28" fillId="3" borderId="26" xfId="0" applyFont="1" applyFill="1" applyBorder="1" applyAlignment="1">
      <alignment horizontal="left" vertical="top" wrapText="1" indent="1"/>
    </xf>
    <xf numFmtId="0" fontId="28" fillId="3" borderId="27" xfId="0" applyFont="1" applyFill="1" applyBorder="1" applyAlignment="1">
      <alignment horizontal="left" vertical="top" wrapText="1" indent="1"/>
    </xf>
    <xf numFmtId="0" fontId="28" fillId="3" borderId="45" xfId="0" applyFont="1" applyFill="1" applyBorder="1" applyAlignment="1">
      <alignment horizontal="left" vertical="top" wrapText="1" indent="1"/>
    </xf>
    <xf numFmtId="0" fontId="28" fillId="15" borderId="42" xfId="0" quotePrefix="1" applyFont="1" applyFill="1" applyBorder="1" applyAlignment="1">
      <alignment horizontal="left" vertical="top" wrapText="1" indent="1"/>
    </xf>
    <xf numFmtId="0" fontId="28" fillId="15" borderId="52" xfId="0" applyFont="1" applyFill="1" applyBorder="1" applyAlignment="1">
      <alignment horizontal="left" vertical="top" wrapText="1" indent="1"/>
    </xf>
    <xf numFmtId="0" fontId="28" fillId="15" borderId="49" xfId="0" applyFont="1" applyFill="1" applyBorder="1" applyAlignment="1" applyProtection="1">
      <alignment horizontal="left" vertical="top" indent="1"/>
      <protection locked="0"/>
    </xf>
    <xf numFmtId="0" fontId="28" fillId="15" borderId="41" xfId="0" applyFont="1" applyFill="1" applyBorder="1" applyAlignment="1" applyProtection="1">
      <alignment horizontal="left" vertical="top" indent="1"/>
      <protection locked="0"/>
    </xf>
    <xf numFmtId="0" fontId="28" fillId="15" borderId="40" xfId="0" applyFont="1" applyFill="1" applyBorder="1" applyAlignment="1" applyProtection="1">
      <alignment horizontal="left" vertical="top" indent="1"/>
      <protection locked="0"/>
    </xf>
    <xf numFmtId="0" fontId="28" fillId="15" borderId="26" xfId="0" applyFont="1" applyFill="1" applyBorder="1" applyAlignment="1">
      <alignment horizontal="left" vertical="top" wrapText="1" indent="1"/>
    </xf>
    <xf numFmtId="0" fontId="28" fillId="3" borderId="53" xfId="0" applyFont="1" applyFill="1" applyBorder="1" applyAlignment="1">
      <alignment horizontal="left" vertical="top" wrapText="1" indent="1"/>
    </xf>
    <xf numFmtId="0" fontId="28" fillId="15" borderId="53" xfId="0" applyFont="1" applyFill="1" applyBorder="1" applyAlignment="1">
      <alignment horizontal="left" vertical="top" wrapText="1" indent="1"/>
    </xf>
    <xf numFmtId="0" fontId="28" fillId="15" borderId="54" xfId="0" applyFont="1" applyFill="1" applyBorder="1" applyAlignment="1">
      <alignment horizontal="left" vertical="top" wrapText="1" indent="1"/>
    </xf>
    <xf numFmtId="0" fontId="28" fillId="3" borderId="59" xfId="0" applyFont="1" applyFill="1" applyBorder="1" applyAlignment="1">
      <alignment horizontal="left" vertical="top" wrapText="1" indent="1"/>
    </xf>
    <xf numFmtId="0" fontId="16" fillId="10" borderId="2" xfId="0" applyFont="1" applyFill="1" applyBorder="1" applyAlignment="1">
      <alignment horizontal="left" vertical="top" wrapText="1" indent="1"/>
    </xf>
    <xf numFmtId="0" fontId="28" fillId="17" borderId="53" xfId="0" applyFont="1" applyFill="1" applyBorder="1" applyAlignment="1">
      <alignment horizontal="left" vertical="top" wrapText="1" indent="1"/>
    </xf>
    <xf numFmtId="0" fontId="28" fillId="16" borderId="52" xfId="0" applyFont="1" applyFill="1" applyBorder="1" applyAlignment="1">
      <alignment horizontal="left" vertical="top" wrapText="1" indent="1"/>
    </xf>
    <xf numFmtId="0" fontId="28" fillId="3" borderId="54" xfId="0" applyFont="1" applyFill="1" applyBorder="1" applyAlignment="1">
      <alignment horizontal="left" vertical="top" wrapText="1" indent="1"/>
    </xf>
    <xf numFmtId="0" fontId="28" fillId="16" borderId="53" xfId="0" applyFont="1" applyFill="1" applyBorder="1" applyAlignment="1">
      <alignment horizontal="left" vertical="top" wrapText="1" indent="1"/>
    </xf>
    <xf numFmtId="0" fontId="28" fillId="3" borderId="61" xfId="0" applyFont="1" applyFill="1" applyBorder="1" applyAlignment="1">
      <alignment horizontal="left" vertical="top" wrapText="1" indent="1"/>
    </xf>
    <xf numFmtId="0" fontId="28" fillId="3" borderId="62" xfId="0" applyFont="1" applyFill="1" applyBorder="1" applyAlignment="1">
      <alignment horizontal="left" vertical="top" wrapText="1" indent="1"/>
    </xf>
    <xf numFmtId="0" fontId="28" fillId="15" borderId="50" xfId="0" applyFont="1" applyFill="1" applyBorder="1" applyAlignment="1">
      <alignment horizontal="left" vertical="top" wrapText="1" indent="1"/>
    </xf>
    <xf numFmtId="0" fontId="28" fillId="15" borderId="51" xfId="0" applyFont="1" applyFill="1" applyBorder="1" applyAlignment="1">
      <alignment horizontal="left" vertical="top" wrapText="1" indent="1"/>
    </xf>
    <xf numFmtId="0" fontId="20" fillId="3" borderId="15" xfId="0" applyFont="1" applyFill="1" applyBorder="1" applyAlignment="1" applyProtection="1">
      <alignment horizontal="left" vertical="center" wrapText="1" indent="1"/>
    </xf>
    <xf numFmtId="0" fontId="20" fillId="3" borderId="14" xfId="0" applyFont="1" applyFill="1" applyBorder="1" applyAlignment="1" applyProtection="1">
      <alignment horizontal="left" vertical="center" wrapText="1" indent="1"/>
    </xf>
    <xf numFmtId="0" fontId="20" fillId="3" borderId="4" xfId="0" applyFont="1" applyFill="1" applyBorder="1" applyAlignment="1" applyProtection="1">
      <alignment horizontal="left" vertical="center" wrapText="1" indent="1"/>
    </xf>
    <xf numFmtId="0" fontId="28" fillId="0" borderId="48" xfId="0" applyFont="1" applyBorder="1" applyAlignment="1" applyProtection="1">
      <alignment horizontal="left" vertical="top" wrapText="1" indent="1"/>
    </xf>
    <xf numFmtId="0" fontId="28" fillId="0" borderId="46" xfId="0" applyFont="1" applyBorder="1" applyAlignment="1" applyProtection="1">
      <alignment horizontal="left" vertical="top" wrapText="1" indent="1"/>
    </xf>
    <xf numFmtId="0" fontId="28" fillId="0" borderId="57" xfId="0" applyFont="1" applyBorder="1" applyAlignment="1" applyProtection="1">
      <alignment horizontal="left" vertical="top" wrapText="1" indent="1"/>
    </xf>
    <xf numFmtId="0" fontId="28" fillId="0" borderId="48" xfId="0" applyFont="1" applyBorder="1" applyAlignment="1" applyProtection="1">
      <alignment horizontal="left" vertical="top" indent="1"/>
      <protection locked="0"/>
    </xf>
    <xf numFmtId="0" fontId="28" fillId="0" borderId="46" xfId="0" applyFont="1" applyBorder="1" applyAlignment="1" applyProtection="1">
      <alignment horizontal="left" vertical="top" indent="1"/>
      <protection locked="0"/>
    </xf>
    <xf numFmtId="0" fontId="28" fillId="0" borderId="57" xfId="0" applyFont="1" applyBorder="1" applyAlignment="1" applyProtection="1">
      <alignment horizontal="left" vertical="top" indent="1"/>
      <protection locked="0"/>
    </xf>
    <xf numFmtId="0" fontId="28" fillId="0" borderId="37" xfId="0" applyFont="1" applyBorder="1" applyAlignment="1" applyProtection="1">
      <alignment horizontal="left" vertical="top" wrapText="1" indent="1"/>
    </xf>
    <xf numFmtId="0" fontId="29" fillId="14" borderId="64" xfId="0" applyFont="1" applyFill="1" applyBorder="1" applyAlignment="1" applyProtection="1">
      <alignment horizontal="left" vertical="top" wrapText="1" indent="1"/>
    </xf>
    <xf numFmtId="0" fontId="29" fillId="14" borderId="25" xfId="0" applyFont="1" applyFill="1" applyBorder="1" applyAlignment="1" applyProtection="1">
      <alignment horizontal="left" vertical="top" wrapText="1" indent="1"/>
    </xf>
    <xf numFmtId="0" fontId="29" fillId="14" borderId="28" xfId="0" applyFont="1" applyFill="1" applyBorder="1" applyAlignment="1" applyProtection="1">
      <alignment horizontal="left" vertical="top" wrapText="1" indent="1"/>
    </xf>
    <xf numFmtId="0" fontId="28" fillId="0" borderId="55" xfId="0" applyFont="1" applyBorder="1" applyAlignment="1" applyProtection="1">
      <alignment horizontal="left" vertical="top" wrapText="1" indent="1"/>
    </xf>
    <xf numFmtId="0" fontId="28" fillId="0" borderId="56" xfId="0" applyFont="1" applyBorder="1" applyAlignment="1" applyProtection="1">
      <alignment horizontal="left" vertical="top" wrapText="1" indent="1"/>
    </xf>
    <xf numFmtId="0" fontId="28" fillId="0" borderId="37" xfId="0" applyFont="1" applyBorder="1" applyAlignment="1" applyProtection="1">
      <alignment horizontal="left" vertical="top" indent="1"/>
      <protection locked="0"/>
    </xf>
  </cellXfs>
  <cellStyles count="17">
    <cellStyle name="Calculation 2" xfId="3" xr:uid="{8AEEE1CC-1664-41A6-8C97-56831D229D3B}"/>
    <cellStyle name="Comma 2" xfId="4" xr:uid="{C20F9F3D-07F2-422E-8CCC-CFFF94096601}"/>
    <cellStyle name="Comma 2 2" xfId="15" xr:uid="{39147DA9-4EEA-4BC5-9C7F-7B0C18658893}"/>
    <cellStyle name="Eingabe 2" xfId="5" xr:uid="{0D4B86FD-4D0B-4F13-B77B-CDDCAAFB8B02}"/>
    <cellStyle name="Erklärender Text 2" xfId="6" xr:uid="{DAEFE418-AC31-40E2-B200-D67C78744B53}"/>
    <cellStyle name="Input data" xfId="7" xr:uid="{3585B995-C6DF-4BDD-9EB3-4E39D2EDC383}"/>
    <cellStyle name="Komma 2" xfId="8" xr:uid="{4AB65322-1776-4E0C-B098-5751309FE612}"/>
    <cellStyle name="Komma 2 2" xfId="16" xr:uid="{78DA8DDD-E893-415B-BA92-474103E66ED1}"/>
    <cellStyle name="Link" xfId="13" builtinId="8"/>
    <cellStyle name="Neutral" xfId="1" builtinId="28" customBuiltin="1"/>
    <cellStyle name="Normal 2 2" xfId="9" xr:uid="{0FD44C73-EBF0-45DC-93AA-F3EB59AC7250}"/>
    <cellStyle name="Percent 2" xfId="10" xr:uid="{B820591C-187E-49AF-9652-BA4A685B0DF9}"/>
    <cellStyle name="Selection" xfId="11" xr:uid="{DE74F905-C11C-4E4B-83C2-8FB9D96BA4DD}"/>
    <cellStyle name="Standard" xfId="0" builtinId="0"/>
    <cellStyle name="Standard 2" xfId="2" xr:uid="{CF87C131-F256-4A85-97C1-D6549E4520DB}"/>
    <cellStyle name="Standard 2 2" xfId="14" xr:uid="{4D6492EC-D770-485A-820D-B415DB220025}"/>
    <cellStyle name="Verknüpfte Zelle 2" xfId="12" xr:uid="{74D2253A-FBC7-4FFC-ABC8-541C391F5322}"/>
  </cellStyles>
  <dxfs count="0"/>
  <tableStyles count="0" defaultTableStyle="TableStyleMedium2" defaultPivotStyle="PivotStyleLight16"/>
  <colors>
    <mruColors>
      <color rgb="FFF9B002"/>
      <color rgb="FFF5B084"/>
      <color rgb="FF8EA9DC"/>
      <color rgb="FF5D7D3E"/>
      <color rgb="FF3B687F"/>
      <color rgb="FFA9D08F"/>
      <color rgb="FFFF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umweltpakt.bayern.de/werkzeuge/nachhaltigkeitsmanagement/module.htm?m=1" TargetMode="External"/><Relationship Id="rId2" Type="http://schemas.openxmlformats.org/officeDocument/2006/relationships/image" Target="../media/image4.jpeg"/><Relationship Id="rId1" Type="http://schemas.openxmlformats.org/officeDocument/2006/relationships/image" Target="../media/image3.png"/><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65314</xdr:colOff>
      <xdr:row>0</xdr:row>
      <xdr:rowOff>87086</xdr:rowOff>
    </xdr:from>
    <xdr:to>
      <xdr:col>1</xdr:col>
      <xdr:colOff>971382</xdr:colOff>
      <xdr:row>0</xdr:row>
      <xdr:rowOff>932234</xdr:rowOff>
    </xdr:to>
    <xdr:pic>
      <xdr:nvPicPr>
        <xdr:cNvPr id="6" name="Grafik 5">
          <a:extLst>
            <a:ext uri="{FF2B5EF4-FFF2-40B4-BE49-F238E27FC236}">
              <a16:creationId xmlns:a16="http://schemas.microsoft.com/office/drawing/2014/main" id="{D0C62E70-AA0D-4447-BA40-23BF6EA6A1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314" y="87086"/>
          <a:ext cx="1424772" cy="858483"/>
        </a:xfrm>
        <a:prstGeom prst="rect">
          <a:avLst/>
        </a:prstGeom>
      </xdr:spPr>
    </xdr:pic>
    <xdr:clientData/>
  </xdr:twoCellAnchor>
  <xdr:twoCellAnchor editAs="oneCell">
    <xdr:from>
      <xdr:col>1</xdr:col>
      <xdr:colOff>936171</xdr:colOff>
      <xdr:row>0</xdr:row>
      <xdr:rowOff>293915</xdr:rowOff>
    </xdr:from>
    <xdr:to>
      <xdr:col>1</xdr:col>
      <xdr:colOff>2153068</xdr:colOff>
      <xdr:row>0</xdr:row>
      <xdr:rowOff>897463</xdr:rowOff>
    </xdr:to>
    <xdr:pic>
      <xdr:nvPicPr>
        <xdr:cNvPr id="10" name="Grafik 9">
          <a:extLst>
            <a:ext uri="{FF2B5EF4-FFF2-40B4-BE49-F238E27FC236}">
              <a16:creationId xmlns:a16="http://schemas.microsoft.com/office/drawing/2014/main" id="{14F399EA-AAFA-4356-98CF-8FEC5883AB7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8685" y="293915"/>
          <a:ext cx="1220707" cy="611168"/>
        </a:xfrm>
        <a:prstGeom prst="rect">
          <a:avLst/>
        </a:prstGeom>
      </xdr:spPr>
    </xdr:pic>
    <xdr:clientData/>
  </xdr:twoCellAnchor>
  <xdr:twoCellAnchor>
    <xdr:from>
      <xdr:col>3</xdr:col>
      <xdr:colOff>425238</xdr:colOff>
      <xdr:row>10</xdr:row>
      <xdr:rowOff>190500</xdr:rowOff>
    </xdr:from>
    <xdr:to>
      <xdr:col>5</xdr:col>
      <xdr:colOff>782065</xdr:colOff>
      <xdr:row>13</xdr:row>
      <xdr:rowOff>173912</xdr:rowOff>
    </xdr:to>
    <xdr:sp macro="" textlink="">
      <xdr:nvSpPr>
        <xdr:cNvPr id="3" name="Sprechblase: rechteckig mit abgerundeten Ecken 10">
          <a:hlinkClick xmlns:r="http://schemas.openxmlformats.org/officeDocument/2006/relationships" r:id="rId3"/>
          <a:extLst>
            <a:ext uri="{FF2B5EF4-FFF2-40B4-BE49-F238E27FC236}">
              <a16:creationId xmlns:a16="http://schemas.microsoft.com/office/drawing/2014/main" id="{733ADEF7-0EC3-95AE-B59C-7B7EFE437F09}"/>
            </a:ext>
          </a:extLst>
        </xdr:cNvPr>
        <xdr:cNvSpPr/>
      </xdr:nvSpPr>
      <xdr:spPr>
        <a:xfrm>
          <a:off x="9566165" y="8609371"/>
          <a:ext cx="5733844" cy="628654"/>
        </a:xfrm>
        <a:prstGeom prst="wedgeRoundRectCallout">
          <a:avLst>
            <a:gd name="adj1" fmla="val 21969"/>
            <a:gd name="adj2" fmla="val -77947"/>
            <a:gd name="adj3" fmla="val 16667"/>
          </a:avLst>
        </a:prstGeom>
        <a:solidFill>
          <a:srgbClr val="F9B0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algn="r" rtl="0" eaLnBrk="0" fontAlgn="base" hangingPunct="0">
            <a:spcBef>
              <a:spcPct val="0"/>
            </a:spcBef>
            <a:spcAft>
              <a:spcPct val="0"/>
            </a:spcAft>
            <a:defRPr sz="2400" kern="1200">
              <a:solidFill>
                <a:schemeClr val="lt1"/>
              </a:solidFill>
              <a:latin typeface="+mn-lt"/>
              <a:ea typeface="+mn-ea"/>
              <a:cs typeface="+mn-cs"/>
            </a:defRPr>
          </a:lvl1pPr>
          <a:lvl2pPr marL="457200" algn="r" rtl="0" eaLnBrk="0" fontAlgn="base" hangingPunct="0">
            <a:spcBef>
              <a:spcPct val="0"/>
            </a:spcBef>
            <a:spcAft>
              <a:spcPct val="0"/>
            </a:spcAft>
            <a:defRPr sz="2400" kern="1200">
              <a:solidFill>
                <a:schemeClr val="lt1"/>
              </a:solidFill>
              <a:latin typeface="+mn-lt"/>
              <a:ea typeface="+mn-ea"/>
              <a:cs typeface="+mn-cs"/>
            </a:defRPr>
          </a:lvl2pPr>
          <a:lvl3pPr marL="914400" algn="r" rtl="0" eaLnBrk="0" fontAlgn="base" hangingPunct="0">
            <a:spcBef>
              <a:spcPct val="0"/>
            </a:spcBef>
            <a:spcAft>
              <a:spcPct val="0"/>
            </a:spcAft>
            <a:defRPr sz="2400" kern="1200">
              <a:solidFill>
                <a:schemeClr val="lt1"/>
              </a:solidFill>
              <a:latin typeface="+mn-lt"/>
              <a:ea typeface="+mn-ea"/>
              <a:cs typeface="+mn-cs"/>
            </a:defRPr>
          </a:lvl3pPr>
          <a:lvl4pPr marL="1371600" algn="r" rtl="0" eaLnBrk="0" fontAlgn="base" hangingPunct="0">
            <a:spcBef>
              <a:spcPct val="0"/>
            </a:spcBef>
            <a:spcAft>
              <a:spcPct val="0"/>
            </a:spcAft>
            <a:defRPr sz="2400" kern="1200">
              <a:solidFill>
                <a:schemeClr val="lt1"/>
              </a:solidFill>
              <a:latin typeface="+mn-lt"/>
              <a:ea typeface="+mn-ea"/>
              <a:cs typeface="+mn-cs"/>
            </a:defRPr>
          </a:lvl4pPr>
          <a:lvl5pPr marL="1828800" algn="r" rtl="0" eaLnBrk="0" fontAlgn="base" hangingPunct="0">
            <a:spcBef>
              <a:spcPct val="0"/>
            </a:spcBef>
            <a:spcAft>
              <a:spcPct val="0"/>
            </a:spcAft>
            <a:defRPr sz="2400" kern="1200">
              <a:solidFill>
                <a:schemeClr val="lt1"/>
              </a:solidFill>
              <a:latin typeface="+mn-lt"/>
              <a:ea typeface="+mn-ea"/>
              <a:cs typeface="+mn-cs"/>
            </a:defRPr>
          </a:lvl5pPr>
          <a:lvl6pPr marL="2286000" algn="l" defTabSz="914400" rtl="0" eaLnBrk="1" latinLnBrk="0" hangingPunct="1">
            <a:defRPr sz="2400" kern="1200">
              <a:solidFill>
                <a:schemeClr val="lt1"/>
              </a:solidFill>
              <a:latin typeface="+mn-lt"/>
              <a:ea typeface="+mn-ea"/>
              <a:cs typeface="+mn-cs"/>
            </a:defRPr>
          </a:lvl6pPr>
          <a:lvl7pPr marL="2743200" algn="l" defTabSz="914400" rtl="0" eaLnBrk="1" latinLnBrk="0" hangingPunct="1">
            <a:defRPr sz="2400" kern="1200">
              <a:solidFill>
                <a:schemeClr val="lt1"/>
              </a:solidFill>
              <a:latin typeface="+mn-lt"/>
              <a:ea typeface="+mn-ea"/>
              <a:cs typeface="+mn-cs"/>
            </a:defRPr>
          </a:lvl7pPr>
          <a:lvl8pPr marL="3200400" algn="l" defTabSz="914400" rtl="0" eaLnBrk="1" latinLnBrk="0" hangingPunct="1">
            <a:defRPr sz="2400" kern="1200">
              <a:solidFill>
                <a:schemeClr val="lt1"/>
              </a:solidFill>
              <a:latin typeface="+mn-lt"/>
              <a:ea typeface="+mn-ea"/>
              <a:cs typeface="+mn-cs"/>
            </a:defRPr>
          </a:lvl8pPr>
          <a:lvl9pPr marL="3657600" algn="l" defTabSz="914400" rtl="0" eaLnBrk="1" latinLnBrk="0" hangingPunct="1">
            <a:defRPr sz="2400" kern="1200">
              <a:solidFill>
                <a:schemeClr val="lt1"/>
              </a:solidFill>
              <a:latin typeface="+mn-lt"/>
              <a:ea typeface="+mn-ea"/>
              <a:cs typeface="+mn-cs"/>
            </a:defRPr>
          </a:lvl9pPr>
        </a:lstStyle>
        <a:p>
          <a:pPr algn="l"/>
          <a:r>
            <a:rPr lang="de-DE" sz="1400" b="1" kern="0">
              <a:solidFill>
                <a:schemeClr val="tx1"/>
              </a:solidFill>
            </a:rPr>
            <a:t>Tipp:</a:t>
          </a:r>
          <a:r>
            <a:rPr lang="de-DE" sz="1400" b="1" kern="0" baseline="0">
              <a:solidFill>
                <a:schemeClr val="tx1"/>
              </a:solidFill>
            </a:rPr>
            <a:t> </a:t>
          </a:r>
          <a:r>
            <a:rPr lang="de-DE" sz="1400" b="1" kern="0">
              <a:solidFill>
                <a:schemeClr val="tx1"/>
              </a:solidFill>
            </a:rPr>
            <a:t>Die komplette Handlungshilfe: 5 Schritte zum VSME-Bericht finden Sie</a:t>
          </a:r>
          <a:r>
            <a:rPr lang="de-DE" sz="1400" b="1" kern="0" baseline="0">
              <a:solidFill>
                <a:schemeClr val="tx1"/>
              </a:solidFill>
            </a:rPr>
            <a:t> hier.</a:t>
          </a:r>
          <a:endParaRPr lang="de-DE" sz="1400" b="1" kern="0">
            <a:solidFill>
              <a:schemeClr val="tx1"/>
            </a:solidFill>
          </a:endParaRPr>
        </a:p>
      </xdr:txBody>
    </xdr:sp>
    <xdr:clientData/>
  </xdr:twoCellAnchor>
  <xdr:twoCellAnchor editAs="oneCell">
    <xdr:from>
      <xdr:col>3</xdr:col>
      <xdr:colOff>1812074</xdr:colOff>
      <xdr:row>7</xdr:row>
      <xdr:rowOff>1393902</xdr:rowOff>
    </xdr:from>
    <xdr:to>
      <xdr:col>4</xdr:col>
      <xdr:colOff>629821</xdr:colOff>
      <xdr:row>7</xdr:row>
      <xdr:rowOff>2040314</xdr:rowOff>
    </xdr:to>
    <xdr:pic>
      <xdr:nvPicPr>
        <xdr:cNvPr id="4" name="Grafik 3">
          <a:extLst>
            <a:ext uri="{FF2B5EF4-FFF2-40B4-BE49-F238E27FC236}">
              <a16:creationId xmlns:a16="http://schemas.microsoft.com/office/drawing/2014/main" id="{3A1E95FC-7BAA-8D41-9745-2936143D3E25}"/>
            </a:ext>
          </a:extLst>
        </xdr:cNvPr>
        <xdr:cNvPicPr>
          <a:picLocks noChangeAspect="1"/>
        </xdr:cNvPicPr>
      </xdr:nvPicPr>
      <xdr:blipFill>
        <a:blip xmlns:r="http://schemas.openxmlformats.org/officeDocument/2006/relationships" r:embed="rId4"/>
        <a:stretch>
          <a:fillRect/>
        </a:stretch>
      </xdr:blipFill>
      <xdr:spPr>
        <a:xfrm>
          <a:off x="11987562" y="6164146"/>
          <a:ext cx="1686801" cy="6540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54429</xdr:colOff>
      <xdr:row>0</xdr:row>
      <xdr:rowOff>127000</xdr:rowOff>
    </xdr:from>
    <xdr:to>
      <xdr:col>3</xdr:col>
      <xdr:colOff>1746069</xdr:colOff>
      <xdr:row>1</xdr:row>
      <xdr:rowOff>246380</xdr:rowOff>
    </xdr:to>
    <xdr:pic>
      <xdr:nvPicPr>
        <xdr:cNvPr id="5" name="Grafik 1">
          <a:extLst>
            <a:ext uri="{FF2B5EF4-FFF2-40B4-BE49-F238E27FC236}">
              <a16:creationId xmlns:a16="http://schemas.microsoft.com/office/drawing/2014/main" id="{2B8FC6DF-A560-6E75-BF62-ECB4D6D8B1FC}"/>
            </a:ext>
          </a:extLst>
        </xdr:cNvPr>
        <xdr:cNvPicPr>
          <a:picLocks/>
        </xdr:cNvPicPr>
      </xdr:nvPicPr>
      <xdr:blipFill>
        <a:blip xmlns:r="http://schemas.openxmlformats.org/officeDocument/2006/relationships" r:embed="rId1"/>
        <a:stretch>
          <a:fillRect/>
        </a:stretch>
      </xdr:blipFill>
      <xdr:spPr>
        <a:xfrm>
          <a:off x="7200296" y="127000"/>
          <a:ext cx="1691640" cy="6400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108858</xdr:colOff>
      <xdr:row>0</xdr:row>
      <xdr:rowOff>127000</xdr:rowOff>
    </xdr:from>
    <xdr:to>
      <xdr:col>3</xdr:col>
      <xdr:colOff>1796143</xdr:colOff>
      <xdr:row>1</xdr:row>
      <xdr:rowOff>254413</xdr:rowOff>
    </xdr:to>
    <xdr:pic>
      <xdr:nvPicPr>
        <xdr:cNvPr id="2" name="Grafik 1">
          <a:extLst>
            <a:ext uri="{FF2B5EF4-FFF2-40B4-BE49-F238E27FC236}">
              <a16:creationId xmlns:a16="http://schemas.microsoft.com/office/drawing/2014/main" id="{0239B7C4-46C5-00FE-815A-C270DA4D0C25}"/>
            </a:ext>
          </a:extLst>
        </xdr:cNvPr>
        <xdr:cNvPicPr>
          <a:picLocks noChangeAspect="1"/>
        </xdr:cNvPicPr>
      </xdr:nvPicPr>
      <xdr:blipFill>
        <a:blip xmlns:r="http://schemas.openxmlformats.org/officeDocument/2006/relationships" r:embed="rId1"/>
        <a:stretch>
          <a:fillRect/>
        </a:stretch>
      </xdr:blipFill>
      <xdr:spPr>
        <a:xfrm>
          <a:off x="6894287" y="127000"/>
          <a:ext cx="1687285" cy="65355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ihk.de/" TargetMode="External"/><Relationship Id="rId1" Type="http://schemas.openxmlformats.org/officeDocument/2006/relationships/hyperlink" Target="mailto:info@bihk.de%20bihk.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E7FD6-961A-4DEC-89EB-BE95BD624543}">
  <sheetPr>
    <tabColor rgb="FFC00000"/>
  </sheetPr>
  <dimension ref="A1:M43"/>
  <sheetViews>
    <sheetView showGridLines="0" showRowColHeaders="0" tabSelected="1" zoomScale="62" zoomScaleNormal="60" workbookViewId="0">
      <selection activeCell="E21" sqref="E21"/>
    </sheetView>
  </sheetViews>
  <sheetFormatPr baseColWidth="10" defaultColWidth="11.44140625" defaultRowHeight="14.4"/>
  <cols>
    <col min="1" max="1" width="7.44140625" style="8" customWidth="1"/>
    <col min="2" max="2" width="114.44140625" style="9" customWidth="1"/>
    <col min="3" max="3" width="11.44140625" style="9"/>
    <col min="4" max="4" width="37.6640625" style="9" customWidth="1"/>
    <col min="5" max="5" width="40.77734375" style="9" customWidth="1"/>
    <col min="6" max="6" width="11.44140625" style="9" customWidth="1"/>
    <col min="7" max="7" width="38.44140625" style="9" customWidth="1"/>
    <col min="8" max="8" width="40" style="9" customWidth="1"/>
    <col min="9" max="9" width="49" style="9" customWidth="1"/>
    <col min="10" max="16384" width="11.44140625" style="9"/>
  </cols>
  <sheetData>
    <row r="1" spans="1:13" ht="85.2" customHeight="1" thickBot="1">
      <c r="M1" s="10"/>
    </row>
    <row r="2" spans="1:13" s="12" customFormat="1" ht="40.950000000000003" customHeight="1">
      <c r="A2" s="11"/>
      <c r="B2" s="168" t="s">
        <v>165</v>
      </c>
      <c r="C2" s="168"/>
      <c r="D2" s="168"/>
      <c r="E2" s="168"/>
      <c r="F2" s="168"/>
      <c r="G2" s="168"/>
      <c r="H2" s="168"/>
      <c r="I2" s="168"/>
      <c r="J2" s="169"/>
    </row>
    <row r="3" spans="1:13" ht="18" customHeight="1">
      <c r="A3" s="13"/>
      <c r="B3" s="14"/>
      <c r="C3" s="14"/>
      <c r="D3" s="14"/>
      <c r="E3" s="14"/>
      <c r="F3" s="14"/>
      <c r="G3" s="14"/>
      <c r="H3" s="15"/>
      <c r="I3" s="16"/>
      <c r="J3" s="17"/>
    </row>
    <row r="4" spans="1:13" ht="36" customHeight="1" thickBot="1">
      <c r="A4" s="160"/>
      <c r="B4" s="164" t="s">
        <v>164</v>
      </c>
      <c r="C4" s="165"/>
      <c r="D4" s="165"/>
      <c r="E4" s="165"/>
      <c r="F4" s="165"/>
      <c r="G4" s="165"/>
      <c r="H4" s="15"/>
      <c r="I4" s="16"/>
      <c r="J4" s="17"/>
    </row>
    <row r="5" spans="1:13" ht="130.94999999999999" customHeight="1" thickBot="1">
      <c r="A5" s="160"/>
      <c r="B5" s="161" t="s">
        <v>212</v>
      </c>
      <c r="C5" s="162"/>
      <c r="D5" s="162"/>
      <c r="E5" s="162"/>
      <c r="F5" s="162"/>
      <c r="G5" s="163"/>
      <c r="H5" s="15"/>
      <c r="I5" s="16"/>
      <c r="J5" s="17"/>
    </row>
    <row r="6" spans="1:13" ht="31.05" customHeight="1">
      <c r="A6" s="13"/>
      <c r="B6" s="14"/>
      <c r="C6" s="14"/>
      <c r="D6" s="14"/>
      <c r="E6" s="14"/>
      <c r="F6" s="14"/>
      <c r="G6" s="14"/>
      <c r="H6" s="15"/>
      <c r="I6" s="16"/>
      <c r="J6" s="17"/>
    </row>
    <row r="7" spans="1:13" ht="37.950000000000003" customHeight="1" thickBot="1">
      <c r="A7" s="13"/>
      <c r="B7" s="166" t="s">
        <v>158</v>
      </c>
      <c r="C7" s="167"/>
      <c r="D7" s="167"/>
      <c r="E7" s="167"/>
      <c r="F7" s="167"/>
      <c r="G7" s="167"/>
      <c r="H7" s="15"/>
      <c r="I7" s="16"/>
      <c r="J7" s="17"/>
    </row>
    <row r="8" spans="1:13" ht="247.05" customHeight="1" thickBot="1">
      <c r="A8" s="13"/>
      <c r="B8" s="161" t="s">
        <v>288</v>
      </c>
      <c r="C8" s="162"/>
      <c r="D8" s="162"/>
      <c r="E8" s="162"/>
      <c r="F8" s="162"/>
      <c r="G8" s="163"/>
      <c r="H8" s="15"/>
      <c r="I8" s="16"/>
      <c r="J8" s="17"/>
    </row>
    <row r="9" spans="1:13" ht="23.55" customHeight="1">
      <c r="A9" s="13"/>
      <c r="B9" s="15"/>
      <c r="C9" s="15"/>
      <c r="D9" s="15"/>
      <c r="E9" s="15"/>
      <c r="F9" s="15"/>
      <c r="G9" s="15"/>
      <c r="H9" s="15"/>
      <c r="I9" s="16"/>
      <c r="J9" s="17"/>
    </row>
    <row r="10" spans="1:13" ht="15" thickBot="1">
      <c r="A10" s="13"/>
      <c r="B10" s="16"/>
      <c r="C10" s="16"/>
      <c r="D10" s="16"/>
      <c r="E10" s="16"/>
      <c r="F10" s="16"/>
      <c r="G10" s="16"/>
      <c r="H10" s="16"/>
      <c r="I10" s="16"/>
      <c r="J10" s="17"/>
    </row>
    <row r="11" spans="1:13" ht="16.2" thickBot="1">
      <c r="A11" s="13"/>
      <c r="B11" s="18" t="s">
        <v>0</v>
      </c>
      <c r="C11" s="16"/>
      <c r="D11" s="16"/>
      <c r="E11" s="16"/>
      <c r="F11" s="16"/>
      <c r="G11" s="16"/>
      <c r="H11" s="16"/>
      <c r="I11" s="16"/>
      <c r="J11" s="17"/>
    </row>
    <row r="12" spans="1:13" ht="16.2" thickBot="1">
      <c r="A12" s="13"/>
      <c r="B12" s="19" t="s">
        <v>287</v>
      </c>
      <c r="C12" s="16"/>
      <c r="D12" s="16"/>
      <c r="E12" s="16"/>
      <c r="F12" s="16"/>
      <c r="G12" s="16"/>
      <c r="H12" s="16"/>
      <c r="I12" s="16"/>
      <c r="J12" s="17"/>
    </row>
    <row r="13" spans="1:13" ht="16.2" thickBot="1">
      <c r="A13" s="13"/>
      <c r="B13" s="20"/>
      <c r="C13" s="16"/>
      <c r="D13" s="16"/>
      <c r="E13" s="16"/>
      <c r="F13" s="16"/>
      <c r="G13" s="16"/>
      <c r="H13" s="16"/>
      <c r="I13" s="16"/>
      <c r="J13" s="17"/>
    </row>
    <row r="14" spans="1:13" ht="16.2" thickBot="1">
      <c r="A14" s="13"/>
      <c r="B14" s="18" t="s">
        <v>1</v>
      </c>
      <c r="C14" s="16"/>
      <c r="D14" s="16"/>
      <c r="E14" s="16"/>
      <c r="F14" s="16"/>
      <c r="G14" s="16"/>
      <c r="H14" s="16"/>
      <c r="I14" s="16"/>
      <c r="J14" s="17"/>
    </row>
    <row r="15" spans="1:13" ht="15.6">
      <c r="A15" s="13"/>
      <c r="B15" s="21" t="s">
        <v>2</v>
      </c>
      <c r="C15" s="16"/>
      <c r="D15" s="16"/>
      <c r="E15" s="16"/>
      <c r="F15" s="16"/>
      <c r="G15" s="16"/>
      <c r="H15" s="16"/>
      <c r="I15" s="16"/>
      <c r="J15" s="17"/>
    </row>
    <row r="16" spans="1:13" ht="15.6">
      <c r="A16" s="13"/>
      <c r="B16" s="22" t="s">
        <v>3</v>
      </c>
      <c r="C16" s="16"/>
      <c r="D16" s="16"/>
      <c r="E16" s="16"/>
      <c r="F16" s="16"/>
      <c r="G16" s="16"/>
      <c r="H16" s="16"/>
      <c r="I16" s="16"/>
      <c r="J16" s="17"/>
    </row>
    <row r="17" spans="1:10" ht="15.6">
      <c r="A17" s="13"/>
      <c r="B17" s="22" t="s">
        <v>4</v>
      </c>
      <c r="C17" s="16"/>
      <c r="D17" s="16"/>
      <c r="E17" s="16"/>
      <c r="F17" s="16"/>
      <c r="G17" s="16"/>
      <c r="H17" s="16"/>
      <c r="I17" s="16"/>
      <c r="J17" s="17"/>
    </row>
    <row r="18" spans="1:10" ht="15.6">
      <c r="A18" s="13"/>
      <c r="B18" s="22" t="s">
        <v>5</v>
      </c>
      <c r="C18" s="16"/>
      <c r="D18" s="16"/>
      <c r="E18" s="16"/>
      <c r="F18" s="16"/>
      <c r="G18" s="16"/>
      <c r="H18" s="16"/>
      <c r="I18" s="16"/>
      <c r="J18" s="17"/>
    </row>
    <row r="19" spans="1:10" ht="15.6">
      <c r="A19" s="13"/>
      <c r="B19" s="22" t="s">
        <v>6</v>
      </c>
      <c r="C19" s="16"/>
      <c r="D19" s="16"/>
      <c r="E19" s="16"/>
      <c r="F19" s="16"/>
      <c r="G19" s="16"/>
      <c r="H19" s="16"/>
      <c r="I19" s="16"/>
      <c r="J19" s="17"/>
    </row>
    <row r="20" spans="1:10" ht="15.6">
      <c r="A20" s="13"/>
      <c r="B20" s="22" t="s">
        <v>7</v>
      </c>
      <c r="C20" s="16"/>
      <c r="D20" s="16"/>
      <c r="E20" s="16"/>
      <c r="F20" s="16"/>
      <c r="G20" s="16"/>
      <c r="H20" s="16"/>
      <c r="I20" s="16"/>
      <c r="J20" s="17"/>
    </row>
    <row r="21" spans="1:10" ht="15.6">
      <c r="A21" s="13"/>
      <c r="B21" s="23" t="s">
        <v>12</v>
      </c>
      <c r="C21" s="16"/>
      <c r="D21" s="16"/>
      <c r="E21" s="16"/>
      <c r="F21" s="16"/>
      <c r="G21" s="16"/>
      <c r="H21" s="16"/>
      <c r="I21" s="16"/>
      <c r="J21" s="17"/>
    </row>
    <row r="22" spans="1:10" ht="15.6">
      <c r="A22" s="13"/>
      <c r="B22" s="23" t="s">
        <v>13</v>
      </c>
      <c r="C22" s="16"/>
      <c r="D22" s="16"/>
      <c r="E22" s="16"/>
      <c r="F22" s="16"/>
      <c r="G22" s="16"/>
      <c r="H22" s="16"/>
      <c r="I22" s="16"/>
      <c r="J22" s="17"/>
    </row>
    <row r="23" spans="1:10" ht="15.6">
      <c r="A23" s="13"/>
      <c r="B23" s="23"/>
      <c r="C23" s="16"/>
      <c r="D23" s="16"/>
      <c r="E23" s="16"/>
      <c r="F23" s="16"/>
      <c r="G23" s="16"/>
      <c r="H23" s="16"/>
      <c r="I23" s="16"/>
      <c r="J23" s="17"/>
    </row>
    <row r="24" spans="1:10" ht="15.6">
      <c r="A24" s="13"/>
      <c r="B24" s="24" t="s">
        <v>16</v>
      </c>
      <c r="C24" s="16"/>
      <c r="D24" s="16"/>
      <c r="E24" s="16"/>
      <c r="F24" s="16"/>
      <c r="G24" s="16"/>
      <c r="H24" s="16"/>
      <c r="I24" s="16"/>
      <c r="J24" s="17"/>
    </row>
    <row r="25" spans="1:10" ht="15.6">
      <c r="A25" s="13"/>
      <c r="B25" s="25" t="s">
        <v>9</v>
      </c>
      <c r="C25" s="16"/>
      <c r="D25" s="16"/>
      <c r="E25" s="16"/>
      <c r="F25" s="16"/>
      <c r="G25" s="16"/>
      <c r="H25" s="16"/>
      <c r="I25" s="16"/>
      <c r="J25" s="17"/>
    </row>
    <row r="26" spans="1:10" ht="15.6">
      <c r="A26" s="13"/>
      <c r="B26" s="26" t="s">
        <v>17</v>
      </c>
      <c r="C26" s="16"/>
      <c r="D26" s="16"/>
      <c r="E26" s="16"/>
      <c r="F26" s="16"/>
      <c r="G26" s="16"/>
      <c r="H26" s="16"/>
      <c r="I26" s="16"/>
      <c r="J26" s="17"/>
    </row>
    <row r="27" spans="1:10" ht="15.6">
      <c r="A27" s="13"/>
      <c r="B27" s="26" t="s">
        <v>10</v>
      </c>
      <c r="C27" s="16"/>
      <c r="D27" s="16"/>
      <c r="E27" s="16"/>
      <c r="F27" s="16"/>
      <c r="G27" s="16"/>
      <c r="H27" s="16"/>
      <c r="I27" s="16"/>
      <c r="J27" s="17"/>
    </row>
    <row r="28" spans="1:10" ht="15.6">
      <c r="A28" s="13"/>
      <c r="B28" s="26" t="s">
        <v>11</v>
      </c>
      <c r="C28" s="16"/>
      <c r="D28" s="16"/>
      <c r="E28" s="16"/>
      <c r="F28" s="16"/>
      <c r="G28" s="16"/>
      <c r="H28" s="16"/>
      <c r="I28" s="16"/>
      <c r="J28" s="17"/>
    </row>
    <row r="29" spans="1:10" ht="15.6">
      <c r="A29" s="13"/>
      <c r="B29" s="23" t="s">
        <v>14</v>
      </c>
      <c r="C29" s="16"/>
      <c r="D29" s="16"/>
      <c r="E29" s="16"/>
      <c r="F29" s="16"/>
      <c r="G29" s="16"/>
      <c r="H29" s="16"/>
      <c r="I29" s="16"/>
      <c r="J29" s="17"/>
    </row>
    <row r="30" spans="1:10" ht="15.6">
      <c r="A30" s="13"/>
      <c r="B30" s="23" t="s">
        <v>15</v>
      </c>
      <c r="C30" s="16"/>
      <c r="D30" s="16"/>
      <c r="E30" s="16"/>
      <c r="F30" s="16"/>
      <c r="G30" s="16"/>
      <c r="H30" s="16"/>
      <c r="I30" s="16"/>
      <c r="J30" s="17"/>
    </row>
    <row r="31" spans="1:10" ht="15.6">
      <c r="A31" s="13"/>
      <c r="B31" s="23"/>
      <c r="C31" s="16"/>
      <c r="D31" s="16"/>
      <c r="E31" s="16"/>
      <c r="F31" s="16"/>
      <c r="G31" s="16"/>
      <c r="H31" s="16"/>
      <c r="I31" s="16"/>
      <c r="J31" s="17"/>
    </row>
    <row r="32" spans="1:10" ht="15.6">
      <c r="A32" s="13"/>
      <c r="B32" s="27" t="s">
        <v>85</v>
      </c>
      <c r="C32" s="16"/>
      <c r="D32" s="16"/>
      <c r="E32" s="16"/>
      <c r="F32" s="16"/>
      <c r="G32" s="16"/>
      <c r="H32" s="16"/>
      <c r="I32" s="16"/>
      <c r="J32" s="17"/>
    </row>
    <row r="33" spans="1:10" ht="15.6">
      <c r="A33" s="13"/>
      <c r="B33" s="28" t="s">
        <v>86</v>
      </c>
      <c r="C33" s="16"/>
      <c r="D33" s="16"/>
      <c r="E33" s="16"/>
      <c r="F33" s="16"/>
      <c r="G33" s="16"/>
      <c r="H33" s="16"/>
      <c r="I33" s="16"/>
      <c r="J33" s="17"/>
    </row>
    <row r="34" spans="1:10" ht="15.6">
      <c r="A34" s="13"/>
      <c r="B34" s="28" t="s">
        <v>87</v>
      </c>
      <c r="C34" s="16"/>
      <c r="D34" s="16"/>
      <c r="E34" s="16"/>
      <c r="F34" s="16"/>
      <c r="G34" s="16"/>
      <c r="H34" s="16"/>
      <c r="I34" s="16"/>
      <c r="J34" s="17"/>
    </row>
    <row r="35" spans="1:10" ht="15.6">
      <c r="A35" s="13"/>
      <c r="B35" s="27" t="s">
        <v>90</v>
      </c>
      <c r="C35" s="16"/>
      <c r="D35" s="16"/>
      <c r="E35" s="16"/>
      <c r="F35" s="16"/>
      <c r="G35" s="16"/>
      <c r="H35" s="16"/>
      <c r="I35" s="16"/>
      <c r="J35" s="17"/>
    </row>
    <row r="36" spans="1:10" ht="15.6">
      <c r="A36" s="13"/>
      <c r="B36" s="28" t="s">
        <v>88</v>
      </c>
      <c r="C36" s="16"/>
      <c r="D36" s="16"/>
      <c r="E36" s="16"/>
      <c r="F36" s="16"/>
      <c r="G36" s="16"/>
      <c r="H36" s="16"/>
      <c r="I36" s="16"/>
      <c r="J36" s="17"/>
    </row>
    <row r="37" spans="1:10" ht="15.6">
      <c r="A37" s="13"/>
      <c r="B37" s="28" t="s">
        <v>89</v>
      </c>
      <c r="C37" s="16"/>
      <c r="D37" s="16"/>
      <c r="E37" s="16"/>
      <c r="F37" s="16"/>
      <c r="G37" s="16"/>
      <c r="H37" s="16"/>
      <c r="I37" s="16"/>
      <c r="J37" s="17"/>
    </row>
    <row r="38" spans="1:10">
      <c r="A38" s="13"/>
      <c r="B38" s="29"/>
      <c r="C38" s="16"/>
      <c r="D38" s="16"/>
      <c r="E38" s="16"/>
      <c r="F38" s="16"/>
      <c r="G38" s="16"/>
      <c r="H38" s="16"/>
      <c r="I38" s="16"/>
      <c r="J38" s="17"/>
    </row>
    <row r="39" spans="1:10" ht="15.6">
      <c r="A39" s="13"/>
      <c r="B39" s="30" t="s">
        <v>8</v>
      </c>
      <c r="C39" s="16"/>
      <c r="D39" s="16"/>
      <c r="E39" s="16"/>
      <c r="F39" s="16"/>
      <c r="G39" s="16"/>
      <c r="H39" s="16"/>
      <c r="I39" s="16"/>
      <c r="J39" s="17"/>
    </row>
    <row r="40" spans="1:10" ht="15.6">
      <c r="A40" s="13"/>
      <c r="B40" s="22" t="s">
        <v>3</v>
      </c>
      <c r="C40" s="16"/>
      <c r="D40" s="16"/>
      <c r="E40" s="16"/>
      <c r="F40" s="16"/>
      <c r="G40" s="16"/>
      <c r="H40" s="16"/>
      <c r="I40" s="16"/>
      <c r="J40" s="17"/>
    </row>
    <row r="41" spans="1:10" ht="16.2" thickBot="1">
      <c r="A41" s="13"/>
      <c r="B41" s="31"/>
      <c r="C41" s="16"/>
      <c r="D41" s="16"/>
      <c r="E41" s="16"/>
      <c r="F41" s="16"/>
      <c r="G41" s="16"/>
      <c r="H41" s="16"/>
      <c r="I41" s="16"/>
      <c r="J41" s="17"/>
    </row>
    <row r="42" spans="1:10">
      <c r="A42" s="13"/>
      <c r="B42" s="16"/>
      <c r="C42" s="16"/>
      <c r="D42" s="16"/>
      <c r="E42" s="16"/>
      <c r="F42" s="16"/>
      <c r="G42" s="16"/>
      <c r="H42" s="16"/>
      <c r="I42" s="16"/>
      <c r="J42" s="17"/>
    </row>
    <row r="43" spans="1:10" ht="15" thickBot="1">
      <c r="A43" s="32"/>
      <c r="B43" s="33"/>
      <c r="C43" s="33"/>
      <c r="D43" s="33"/>
      <c r="E43" s="33"/>
      <c r="F43" s="33"/>
      <c r="G43" s="33"/>
      <c r="H43" s="33"/>
      <c r="I43" s="33"/>
      <c r="J43" s="34"/>
    </row>
  </sheetData>
  <mergeCells count="5">
    <mergeCell ref="B5:G5"/>
    <mergeCell ref="B4:G4"/>
    <mergeCell ref="B7:G7"/>
    <mergeCell ref="B8:G8"/>
    <mergeCell ref="B2:J2"/>
  </mergeCells>
  <phoneticPr fontId="34" type="noConversion"/>
  <hyperlinks>
    <hyperlink ref="B29" r:id="rId1" display="info@bihk.de bihk.de" xr:uid="{25359DE5-583B-4516-B518-99AB8514F73A}"/>
    <hyperlink ref="B30" r:id="rId2" xr:uid="{E9E28E02-BF66-4263-9D00-FC2F57203E37}"/>
  </hyperlinks>
  <pageMargins left="0.7" right="0.7" top="0.78740157499999996" bottom="0.78740157499999996"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66CEB-1C36-BE4B-ACBE-C46ED2303B18}">
  <sheetPr>
    <tabColor rgb="FFA9D08F"/>
  </sheetPr>
  <dimension ref="B1:O47"/>
  <sheetViews>
    <sheetView showGridLines="0" showRowColHeaders="0" zoomScale="60" zoomScaleNormal="60" workbookViewId="0">
      <pane xSplit="3" ySplit="3" topLeftCell="D4" activePane="bottomRight" state="frozen"/>
      <selection pane="topRight" activeCell="D1" sqref="D1"/>
      <selection pane="bottomLeft" activeCell="A4" sqref="A4"/>
      <selection pane="bottomRight" activeCell="J2" sqref="J2"/>
    </sheetView>
  </sheetViews>
  <sheetFormatPr baseColWidth="10" defaultColWidth="10.77734375" defaultRowHeight="14.4"/>
  <cols>
    <col min="1" max="1" width="1.44140625" style="3" customWidth="1"/>
    <col min="2" max="2" width="10.44140625" style="3" customWidth="1"/>
    <col min="3" max="4" width="81.77734375" style="4" customWidth="1"/>
    <col min="5" max="5" width="19.77734375" style="3" customWidth="1"/>
    <col min="6" max="6" width="20.77734375" style="3" customWidth="1"/>
    <col min="7" max="7" width="22.77734375" style="3" customWidth="1"/>
    <col min="8" max="8" width="50.77734375" style="3" customWidth="1"/>
    <col min="9" max="9" width="17.33203125" style="5" customWidth="1"/>
    <col min="10" max="10" width="21.33203125" style="5" customWidth="1"/>
    <col min="11" max="11" width="20.77734375" style="5" customWidth="1"/>
    <col min="12" max="12" width="19.109375" style="5" customWidth="1"/>
    <col min="13" max="13" width="19.33203125" style="3" customWidth="1"/>
    <col min="14" max="14" width="60.77734375" style="35" customWidth="1"/>
    <col min="15" max="15" width="7.6640625" style="3" customWidth="1"/>
    <col min="16" max="16384" width="10.77734375" style="3"/>
  </cols>
  <sheetData>
    <row r="1" spans="2:15" ht="40.950000000000003" customHeight="1">
      <c r="B1" s="130" t="e" vm="1">
        <v>#VALUE!</v>
      </c>
      <c r="C1" s="131" t="e" vm="2">
        <v>#VALUE!</v>
      </c>
      <c r="D1" s="131"/>
      <c r="E1" s="130"/>
      <c r="F1" s="130"/>
      <c r="G1" s="130"/>
      <c r="H1" s="130"/>
      <c r="I1" s="132"/>
      <c r="J1" s="132"/>
      <c r="K1" s="132"/>
      <c r="L1" s="132"/>
      <c r="M1" s="130"/>
      <c r="N1" s="133"/>
    </row>
    <row r="2" spans="2:15" ht="44.55" customHeight="1" thickBot="1">
      <c r="B2" s="130"/>
      <c r="C2" s="131"/>
      <c r="D2" s="131"/>
      <c r="E2" s="130"/>
      <c r="F2" s="130"/>
      <c r="G2" s="130"/>
      <c r="H2" s="130"/>
      <c r="I2" s="134" t="s">
        <v>166</v>
      </c>
      <c r="J2" s="132"/>
      <c r="K2" s="132"/>
      <c r="L2" s="132"/>
      <c r="M2" s="130"/>
      <c r="N2" s="133"/>
    </row>
    <row r="3" spans="2:15" ht="28.05" customHeight="1" thickBot="1">
      <c r="B3" s="130"/>
      <c r="C3" s="135" t="s">
        <v>63</v>
      </c>
      <c r="D3" s="212" t="s">
        <v>82</v>
      </c>
      <c r="E3" s="212"/>
      <c r="F3" s="212"/>
      <c r="G3" s="212"/>
      <c r="H3" s="36" t="s">
        <v>64</v>
      </c>
      <c r="I3" s="55" t="s">
        <v>84</v>
      </c>
      <c r="J3" s="238" t="s">
        <v>65</v>
      </c>
      <c r="K3" s="238"/>
      <c r="L3" s="238"/>
      <c r="M3" s="238"/>
      <c r="N3" s="136" t="s">
        <v>204</v>
      </c>
    </row>
    <row r="4" spans="2:15" ht="100.05" customHeight="1">
      <c r="B4" s="130"/>
      <c r="C4" s="191" t="s">
        <v>61</v>
      </c>
      <c r="D4" s="176" t="s">
        <v>75</v>
      </c>
      <c r="E4" s="177"/>
      <c r="F4" s="177"/>
      <c r="G4" s="178"/>
      <c r="H4" s="37" t="s">
        <v>93</v>
      </c>
      <c r="I4" s="137" t="s">
        <v>67</v>
      </c>
      <c r="J4" s="178" t="str">
        <f>IF(I4="OPTION A", "Basismodul",IF(I4="OPTION B", "Basis- und Zusatzmodul"," "))</f>
        <v xml:space="preserve"> </v>
      </c>
      <c r="K4" s="240"/>
      <c r="L4" s="240"/>
      <c r="M4" s="240"/>
      <c r="N4" s="138" t="s">
        <v>240</v>
      </c>
      <c r="O4" s="53"/>
    </row>
    <row r="5" spans="2:15" ht="103.05" customHeight="1">
      <c r="B5" s="130"/>
      <c r="C5" s="192"/>
      <c r="D5" s="179" t="s">
        <v>27</v>
      </c>
      <c r="E5" s="180"/>
      <c r="F5" s="180"/>
      <c r="G5" s="181"/>
      <c r="H5" s="38" t="s">
        <v>182</v>
      </c>
      <c r="I5" s="78" t="s">
        <v>66</v>
      </c>
      <c r="J5" s="181" t="s">
        <v>201</v>
      </c>
      <c r="K5" s="235"/>
      <c r="L5" s="235"/>
      <c r="M5" s="235"/>
      <c r="N5" s="138" t="s">
        <v>241</v>
      </c>
      <c r="O5" s="53"/>
    </row>
    <row r="6" spans="2:15" ht="100.05" customHeight="1">
      <c r="B6" s="130"/>
      <c r="C6" s="192"/>
      <c r="D6" s="182" t="s">
        <v>28</v>
      </c>
      <c r="E6" s="183"/>
      <c r="F6" s="183"/>
      <c r="G6" s="184"/>
      <c r="H6" s="39" t="s">
        <v>18</v>
      </c>
      <c r="I6" s="139" t="s">
        <v>67</v>
      </c>
      <c r="J6" s="184" t="s">
        <v>202</v>
      </c>
      <c r="K6" s="242"/>
      <c r="L6" s="242"/>
      <c r="M6" s="242"/>
      <c r="N6" s="140" t="s">
        <v>242</v>
      </c>
      <c r="O6" s="53"/>
    </row>
    <row r="7" spans="2:15" ht="76.95" customHeight="1">
      <c r="B7" s="130"/>
      <c r="C7" s="192"/>
      <c r="D7" s="185" t="s">
        <v>29</v>
      </c>
      <c r="E7" s="186"/>
      <c r="F7" s="186"/>
      <c r="G7" s="187"/>
      <c r="H7" s="41" t="s">
        <v>91</v>
      </c>
      <c r="I7" s="141" t="s">
        <v>67</v>
      </c>
      <c r="J7" s="187" t="str">
        <f>IF(I7="Ja","Liste und Adressen der Tochterunternehmen", "")</f>
        <v/>
      </c>
      <c r="K7" s="234"/>
      <c r="L7" s="234"/>
      <c r="M7" s="234"/>
      <c r="N7" s="140" t="s">
        <v>243</v>
      </c>
      <c r="O7" s="53"/>
    </row>
    <row r="8" spans="2:15" ht="160.94999999999999" customHeight="1">
      <c r="B8" s="130"/>
      <c r="C8" s="192"/>
      <c r="D8" s="179" t="s">
        <v>167</v>
      </c>
      <c r="E8" s="180"/>
      <c r="F8" s="180"/>
      <c r="G8" s="181"/>
      <c r="H8" s="142" t="s">
        <v>92</v>
      </c>
      <c r="I8" s="78" t="s">
        <v>66</v>
      </c>
      <c r="J8" s="181" t="s">
        <v>80</v>
      </c>
      <c r="K8" s="235"/>
      <c r="L8" s="235"/>
      <c r="M8" s="235"/>
      <c r="N8" s="140" t="s">
        <v>244</v>
      </c>
      <c r="O8" s="54"/>
    </row>
    <row r="9" spans="2:15" ht="160.94999999999999" customHeight="1" thickBot="1">
      <c r="B9" s="130"/>
      <c r="C9" s="192"/>
      <c r="D9" s="216" t="s">
        <v>30</v>
      </c>
      <c r="E9" s="217"/>
      <c r="F9" s="217"/>
      <c r="G9" s="218"/>
      <c r="H9" s="41" t="s">
        <v>95</v>
      </c>
      <c r="I9" s="141" t="s">
        <v>67</v>
      </c>
      <c r="J9" s="227" t="str">
        <f>IF(I9="JA","Kurze Beschreibung des Siegels, ggf. mit Gutachter/Zertifizierer, Datum und Ergebnis","")</f>
        <v/>
      </c>
      <c r="K9" s="241"/>
      <c r="L9" s="241"/>
      <c r="M9" s="241"/>
      <c r="N9" s="143" t="s">
        <v>245</v>
      </c>
      <c r="O9" s="53"/>
    </row>
    <row r="10" spans="2:15" ht="229.95" customHeight="1">
      <c r="B10" s="130"/>
      <c r="C10" s="191" t="s">
        <v>77</v>
      </c>
      <c r="D10" s="219" t="s">
        <v>150</v>
      </c>
      <c r="E10" s="220"/>
      <c r="F10" s="220"/>
      <c r="G10" s="221"/>
      <c r="H10" s="42" t="s">
        <v>19</v>
      </c>
      <c r="I10" s="144" t="s">
        <v>67</v>
      </c>
      <c r="J10" s="187" t="str">
        <f>IF(I10="Ja", "Aktuelle Praktiken zur Nachhaltigkeit","")</f>
        <v/>
      </c>
      <c r="K10" s="234"/>
      <c r="L10" s="234"/>
      <c r="M10" s="234"/>
      <c r="N10" s="138" t="s">
        <v>246</v>
      </c>
      <c r="O10" s="53"/>
    </row>
    <row r="11" spans="2:15" ht="186" customHeight="1">
      <c r="B11" s="130"/>
      <c r="C11" s="192"/>
      <c r="D11" s="185" t="s">
        <v>31</v>
      </c>
      <c r="E11" s="186"/>
      <c r="F11" s="186"/>
      <c r="G11" s="187"/>
      <c r="H11" s="40" t="s">
        <v>20</v>
      </c>
      <c r="I11" s="145" t="s">
        <v>67</v>
      </c>
      <c r="J11" s="187" t="str">
        <f>IF(I11="Ja", "Vorhandene Konzepte (und ob öffentlich einsehbar) zu ESG-Themen","")</f>
        <v/>
      </c>
      <c r="K11" s="234"/>
      <c r="L11" s="234"/>
      <c r="M11" s="234"/>
      <c r="N11" s="140" t="s">
        <v>250</v>
      </c>
      <c r="O11" s="53"/>
    </row>
    <row r="12" spans="2:15" ht="163.5" customHeight="1">
      <c r="B12" s="130"/>
      <c r="C12" s="192"/>
      <c r="D12" s="185" t="s">
        <v>32</v>
      </c>
      <c r="E12" s="186"/>
      <c r="F12" s="186"/>
      <c r="G12" s="187"/>
      <c r="H12" s="40" t="s">
        <v>21</v>
      </c>
      <c r="I12" s="145" t="s">
        <v>67</v>
      </c>
      <c r="J12" s="187" t="str">
        <f>IF(I12="Ja", "Zukünftige Initiativen oder Pläne, in der Umsetzung zur Nachhaltigkeit","")</f>
        <v/>
      </c>
      <c r="K12" s="234"/>
      <c r="L12" s="234"/>
      <c r="M12" s="234"/>
      <c r="N12" s="140" t="s">
        <v>289</v>
      </c>
      <c r="O12" s="53"/>
    </row>
    <row r="13" spans="2:15" ht="144.44999999999999" customHeight="1">
      <c r="B13" s="130"/>
      <c r="C13" s="192"/>
      <c r="D13" s="185" t="s">
        <v>33</v>
      </c>
      <c r="E13" s="186"/>
      <c r="F13" s="186"/>
      <c r="G13" s="187"/>
      <c r="H13" s="40" t="s">
        <v>22</v>
      </c>
      <c r="I13" s="145" t="s">
        <v>67</v>
      </c>
      <c r="J13" s="187" t="str">
        <f>IF(I13="Ja", "Vorhandene Nachhaltigkeit-Ziele und deren Überwachung","")</f>
        <v/>
      </c>
      <c r="K13" s="234"/>
      <c r="L13" s="234"/>
      <c r="M13" s="234"/>
      <c r="N13" s="140" t="s">
        <v>247</v>
      </c>
      <c r="O13" s="53"/>
    </row>
    <row r="14" spans="2:15" ht="148.5" customHeight="1">
      <c r="B14" s="130"/>
      <c r="C14" s="192"/>
      <c r="D14" s="188" t="s">
        <v>34</v>
      </c>
      <c r="E14" s="189"/>
      <c r="F14" s="189"/>
      <c r="G14" s="190"/>
      <c r="H14" s="43" t="s">
        <v>189</v>
      </c>
      <c r="I14" s="145" t="s">
        <v>67</v>
      </c>
      <c r="J14" s="187" t="str">
        <f>IF(I14="Ja", "Maßnahmen zur Reduktion negativer und Verstärkung positiver Auswirkungen auf Umwelt &amp; Menschen","")</f>
        <v/>
      </c>
      <c r="K14" s="234"/>
      <c r="L14" s="234"/>
      <c r="M14" s="234"/>
      <c r="N14" s="140" t="s">
        <v>248</v>
      </c>
      <c r="O14" s="53"/>
    </row>
    <row r="15" spans="2:15" ht="178.05" customHeight="1" thickBot="1">
      <c r="B15" s="130"/>
      <c r="C15" s="193"/>
      <c r="D15" s="197" t="s">
        <v>35</v>
      </c>
      <c r="E15" s="198"/>
      <c r="F15" s="198"/>
      <c r="G15" s="199"/>
      <c r="H15" s="44" t="s">
        <v>190</v>
      </c>
      <c r="I15" s="85" t="s">
        <v>67</v>
      </c>
      <c r="J15" s="187" t="str">
        <f>IF(I15="Ja", "Ergänzung der Basisinformationen durch die Datenpunkte im Modul C2","")</f>
        <v/>
      </c>
      <c r="K15" s="234"/>
      <c r="L15" s="234"/>
      <c r="M15" s="234"/>
      <c r="N15" s="143" t="s">
        <v>249</v>
      </c>
      <c r="O15" s="53"/>
    </row>
    <row r="16" spans="2:15" ht="70.05" customHeight="1">
      <c r="B16" s="130"/>
      <c r="C16" s="173" t="s">
        <v>62</v>
      </c>
      <c r="D16" s="200" t="s">
        <v>76</v>
      </c>
      <c r="E16" s="201"/>
      <c r="F16" s="201"/>
      <c r="G16" s="202"/>
      <c r="H16" s="170" t="s">
        <v>92</v>
      </c>
      <c r="I16" s="230" t="s">
        <v>66</v>
      </c>
      <c r="J16" s="202" t="s">
        <v>151</v>
      </c>
      <c r="K16" s="229"/>
      <c r="L16" s="229"/>
      <c r="M16" s="229"/>
      <c r="N16" s="138"/>
      <c r="O16" s="53"/>
    </row>
    <row r="17" spans="2:15" ht="36">
      <c r="B17" s="130"/>
      <c r="C17" s="174"/>
      <c r="D17" s="46"/>
      <c r="E17" s="47" t="s">
        <v>36</v>
      </c>
      <c r="F17" s="47" t="s">
        <v>37</v>
      </c>
      <c r="G17" s="48" t="s">
        <v>38</v>
      </c>
      <c r="H17" s="171"/>
      <c r="I17" s="231"/>
      <c r="J17" s="46"/>
      <c r="K17" s="47" t="s">
        <v>36</v>
      </c>
      <c r="L17" s="38" t="s">
        <v>37</v>
      </c>
      <c r="M17" s="48" t="s">
        <v>38</v>
      </c>
      <c r="N17" s="140"/>
      <c r="O17" s="53"/>
    </row>
    <row r="18" spans="2:15" ht="72">
      <c r="B18" s="130"/>
      <c r="C18" s="174"/>
      <c r="D18" s="46" t="s">
        <v>94</v>
      </c>
      <c r="E18" s="47"/>
      <c r="F18" s="47"/>
      <c r="G18" s="48"/>
      <c r="H18" s="171"/>
      <c r="I18" s="231"/>
      <c r="J18" s="46" t="s">
        <v>94</v>
      </c>
      <c r="K18" s="47"/>
      <c r="L18" s="47"/>
      <c r="M18" s="48"/>
      <c r="N18" s="140" t="s">
        <v>259</v>
      </c>
      <c r="O18" s="53"/>
    </row>
    <row r="19" spans="2:15" ht="72">
      <c r="B19" s="130"/>
      <c r="C19" s="174"/>
      <c r="D19" s="46" t="s">
        <v>39</v>
      </c>
      <c r="E19" s="47"/>
      <c r="F19" s="47"/>
      <c r="G19" s="48"/>
      <c r="H19" s="171"/>
      <c r="I19" s="231"/>
      <c r="J19" s="46" t="s">
        <v>39</v>
      </c>
      <c r="K19" s="47"/>
      <c r="L19" s="47"/>
      <c r="M19" s="48"/>
      <c r="N19" s="140" t="s">
        <v>260</v>
      </c>
      <c r="O19" s="53"/>
    </row>
    <row r="20" spans="2:15" ht="36">
      <c r="B20" s="130"/>
      <c r="C20" s="174"/>
      <c r="D20" s="46" t="s">
        <v>38</v>
      </c>
      <c r="E20" s="47"/>
      <c r="F20" s="47"/>
      <c r="G20" s="48"/>
      <c r="H20" s="172"/>
      <c r="I20" s="232"/>
      <c r="J20" s="46" t="s">
        <v>38</v>
      </c>
      <c r="K20" s="47"/>
      <c r="L20" s="47"/>
      <c r="M20" s="48"/>
      <c r="N20" s="140" t="s">
        <v>261</v>
      </c>
      <c r="O20" s="53"/>
    </row>
    <row r="21" spans="2:15" ht="99" customHeight="1">
      <c r="B21" s="130"/>
      <c r="C21" s="174"/>
      <c r="D21" s="203" t="s">
        <v>149</v>
      </c>
      <c r="E21" s="180"/>
      <c r="F21" s="180"/>
      <c r="G21" s="181"/>
      <c r="H21" s="142" t="s">
        <v>92</v>
      </c>
      <c r="I21" s="78" t="s">
        <v>66</v>
      </c>
      <c r="J21" s="181" t="s">
        <v>192</v>
      </c>
      <c r="K21" s="235"/>
      <c r="L21" s="235"/>
      <c r="M21" s="235"/>
      <c r="N21" s="140" t="s">
        <v>262</v>
      </c>
      <c r="O21" s="53"/>
    </row>
    <row r="22" spans="2:15" ht="60" customHeight="1">
      <c r="B22" s="130"/>
      <c r="C22" s="174"/>
      <c r="D22" s="203" t="s">
        <v>40</v>
      </c>
      <c r="E22" s="180"/>
      <c r="F22" s="180"/>
      <c r="G22" s="181"/>
      <c r="H22" s="142" t="s">
        <v>92</v>
      </c>
      <c r="I22" s="78" t="s">
        <v>66</v>
      </c>
      <c r="J22" s="181" t="s">
        <v>193</v>
      </c>
      <c r="K22" s="235"/>
      <c r="L22" s="235"/>
      <c r="M22" s="235"/>
      <c r="N22" s="140" t="s">
        <v>263</v>
      </c>
      <c r="O22" s="53"/>
    </row>
    <row r="23" spans="2:15" ht="76.95" customHeight="1" thickBot="1">
      <c r="B23" s="130"/>
      <c r="C23" s="175"/>
      <c r="D23" s="204" t="s">
        <v>41</v>
      </c>
      <c r="E23" s="205"/>
      <c r="F23" s="205"/>
      <c r="G23" s="206"/>
      <c r="H23" s="146" t="s">
        <v>92</v>
      </c>
      <c r="I23" s="147" t="s">
        <v>66</v>
      </c>
      <c r="J23" s="206" t="s">
        <v>191</v>
      </c>
      <c r="K23" s="236"/>
      <c r="L23" s="236"/>
      <c r="M23" s="236"/>
      <c r="N23" s="143" t="s">
        <v>264</v>
      </c>
      <c r="O23" s="53"/>
    </row>
    <row r="24" spans="2:15" ht="178.05" customHeight="1" thickBot="1">
      <c r="B24" s="130"/>
      <c r="C24" s="148" t="s">
        <v>68</v>
      </c>
      <c r="D24" s="207" t="s">
        <v>42</v>
      </c>
      <c r="E24" s="207"/>
      <c r="F24" s="207"/>
      <c r="G24" s="207"/>
      <c r="H24" s="49" t="s">
        <v>194</v>
      </c>
      <c r="I24" s="149" t="s">
        <v>67</v>
      </c>
      <c r="J24" s="218" t="str">
        <f>IF(I24="Ja", "Art, Menge, Emissionsweg (Luft/Wasser/Boden), ggf. Verweis auf öffentliches Dokument","")</f>
        <v/>
      </c>
      <c r="K24" s="237"/>
      <c r="L24" s="237"/>
      <c r="M24" s="237"/>
      <c r="N24" s="150" t="s">
        <v>253</v>
      </c>
      <c r="O24" s="53"/>
    </row>
    <row r="25" spans="2:15" ht="54">
      <c r="B25" s="130"/>
      <c r="C25" s="191" t="s">
        <v>205</v>
      </c>
      <c r="D25" s="208" t="s">
        <v>43</v>
      </c>
      <c r="E25" s="201"/>
      <c r="F25" s="201"/>
      <c r="G25" s="202"/>
      <c r="H25" s="45" t="s">
        <v>96</v>
      </c>
      <c r="I25" s="73" t="s">
        <v>66</v>
      </c>
      <c r="J25" s="228" t="s">
        <v>284</v>
      </c>
      <c r="K25" s="229"/>
      <c r="L25" s="229"/>
      <c r="M25" s="200"/>
      <c r="N25" s="151" t="s">
        <v>265</v>
      </c>
      <c r="O25" s="53"/>
    </row>
    <row r="26" spans="2:15" ht="58.95" customHeight="1">
      <c r="B26" s="130"/>
      <c r="C26" s="192"/>
      <c r="D26" s="213" t="s">
        <v>148</v>
      </c>
      <c r="E26" s="214"/>
      <c r="F26" s="214"/>
      <c r="G26" s="215"/>
      <c r="H26" s="50" t="s">
        <v>196</v>
      </c>
      <c r="I26" s="152" t="s">
        <v>67</v>
      </c>
      <c r="J26" s="211" t="str">
        <f>IF(I26="Ja", "Gesamtflächenverbrauch in Hektar","")</f>
        <v/>
      </c>
      <c r="K26" s="239"/>
      <c r="L26" s="239"/>
      <c r="M26" s="239"/>
      <c r="N26" s="140" t="s">
        <v>266</v>
      </c>
      <c r="O26" s="53"/>
    </row>
    <row r="27" spans="2:15" ht="36">
      <c r="B27" s="130"/>
      <c r="C27" s="192"/>
      <c r="D27" s="209" t="s">
        <v>44</v>
      </c>
      <c r="E27" s="210"/>
      <c r="F27" s="210"/>
      <c r="G27" s="211"/>
      <c r="H27" s="50" t="s">
        <v>197</v>
      </c>
      <c r="I27" s="152" t="s">
        <v>67</v>
      </c>
      <c r="J27" s="211" t="str">
        <f>IF(I27="Ja", "Versiegelte Fläche
","")</f>
        <v/>
      </c>
      <c r="K27" s="239"/>
      <c r="L27" s="239"/>
      <c r="M27" s="239"/>
      <c r="N27" s="140" t="s">
        <v>267</v>
      </c>
      <c r="O27" s="53"/>
    </row>
    <row r="28" spans="2:15" ht="36">
      <c r="B28" s="130"/>
      <c r="C28" s="192"/>
      <c r="D28" s="209" t="s">
        <v>45</v>
      </c>
      <c r="E28" s="210"/>
      <c r="F28" s="210"/>
      <c r="G28" s="211"/>
      <c r="H28" s="50" t="s">
        <v>198</v>
      </c>
      <c r="I28" s="152" t="s">
        <v>67</v>
      </c>
      <c r="J28" s="211" t="str">
        <f>IF(I28="Ja", "Naturnahe Fläche am Standort","")</f>
        <v/>
      </c>
      <c r="K28" s="239"/>
      <c r="L28" s="239"/>
      <c r="M28" s="239"/>
      <c r="N28" s="140" t="s">
        <v>268</v>
      </c>
      <c r="O28" s="53"/>
    </row>
    <row r="29" spans="2:15" ht="64.5" customHeight="1" thickBot="1">
      <c r="B29" s="130"/>
      <c r="C29" s="193"/>
      <c r="D29" s="194" t="s">
        <v>46</v>
      </c>
      <c r="E29" s="195"/>
      <c r="F29" s="195"/>
      <c r="G29" s="196"/>
      <c r="H29" s="51" t="s">
        <v>199</v>
      </c>
      <c r="I29" s="153" t="s">
        <v>67</v>
      </c>
      <c r="J29" s="211" t="str">
        <f>IF(I29="Ja", "Naturnahe Fläche außerhalbdes Standorts","")</f>
        <v/>
      </c>
      <c r="K29" s="239"/>
      <c r="L29" s="239"/>
      <c r="M29" s="239"/>
      <c r="N29" s="143" t="s">
        <v>269</v>
      </c>
      <c r="O29" s="53"/>
    </row>
    <row r="30" spans="2:15" ht="97.95" customHeight="1">
      <c r="B30" s="130"/>
      <c r="C30" s="191" t="s">
        <v>69</v>
      </c>
      <c r="D30" s="208" t="s">
        <v>47</v>
      </c>
      <c r="E30" s="201"/>
      <c r="F30" s="201"/>
      <c r="G30" s="202"/>
      <c r="H30" s="154" t="s">
        <v>92</v>
      </c>
      <c r="I30" s="73" t="s">
        <v>66</v>
      </c>
      <c r="J30" s="228" t="s">
        <v>163</v>
      </c>
      <c r="K30" s="229"/>
      <c r="L30" s="229"/>
      <c r="M30" s="229"/>
      <c r="N30" s="138" t="s">
        <v>270</v>
      </c>
      <c r="O30" s="53"/>
    </row>
    <row r="31" spans="2:15" ht="115.95" customHeight="1" thickBot="1">
      <c r="B31" s="130"/>
      <c r="C31" s="193"/>
      <c r="D31" s="225" t="s">
        <v>48</v>
      </c>
      <c r="E31" s="226"/>
      <c r="F31" s="226"/>
      <c r="G31" s="227"/>
      <c r="H31" s="52" t="s">
        <v>97</v>
      </c>
      <c r="I31" s="85" t="s">
        <v>67</v>
      </c>
      <c r="J31" s="243" t="str">
        <f>IF(I31="Ja", "Bei relevanten Prozessen: Differenz aus Wasserentnahme und Wassereinleitung","")</f>
        <v/>
      </c>
      <c r="K31" s="244"/>
      <c r="L31" s="244"/>
      <c r="M31" s="244"/>
      <c r="N31" s="143" t="s">
        <v>271</v>
      </c>
      <c r="O31" s="53"/>
    </row>
    <row r="32" spans="2:15" ht="102" customHeight="1">
      <c r="B32" s="130"/>
      <c r="C32" s="191" t="s">
        <v>70</v>
      </c>
      <c r="D32" s="208" t="s">
        <v>285</v>
      </c>
      <c r="E32" s="201"/>
      <c r="F32" s="201"/>
      <c r="G32" s="202"/>
      <c r="H32" s="45" t="s">
        <v>283</v>
      </c>
      <c r="I32" s="155" t="s">
        <v>67</v>
      </c>
      <c r="J32" s="245" t="str">
        <f>IF(I32="Ja", "Anwendung und Umsetzung kreislaufwirtschaftlicher Ansätze","NEIN")</f>
        <v>NEIN</v>
      </c>
      <c r="K32" s="246"/>
      <c r="L32" s="246"/>
      <c r="M32" s="246"/>
      <c r="N32" s="138" t="s">
        <v>254</v>
      </c>
      <c r="O32" s="53"/>
    </row>
    <row r="33" spans="2:15" ht="84.45" customHeight="1">
      <c r="B33" s="130"/>
      <c r="C33" s="192"/>
      <c r="D33" s="179" t="s">
        <v>147</v>
      </c>
      <c r="E33" s="180"/>
      <c r="F33" s="180"/>
      <c r="G33" s="181"/>
      <c r="H33" s="142" t="s">
        <v>92</v>
      </c>
      <c r="I33" s="78" t="s">
        <v>66</v>
      </c>
      <c r="J33" s="181" t="s">
        <v>153</v>
      </c>
      <c r="K33" s="235"/>
      <c r="L33" s="235"/>
      <c r="M33" s="235"/>
      <c r="N33" s="140" t="s">
        <v>255</v>
      </c>
      <c r="O33" s="53"/>
    </row>
    <row r="34" spans="2:15" ht="40.049999999999997" customHeight="1">
      <c r="B34" s="130"/>
      <c r="C34" s="192"/>
      <c r="D34" s="179" t="s">
        <v>49</v>
      </c>
      <c r="E34" s="180"/>
      <c r="F34" s="180"/>
      <c r="G34" s="181"/>
      <c r="H34" s="142" t="s">
        <v>92</v>
      </c>
      <c r="I34" s="78" t="s">
        <v>66</v>
      </c>
      <c r="J34" s="181" t="s">
        <v>152</v>
      </c>
      <c r="K34" s="235"/>
      <c r="L34" s="235"/>
      <c r="M34" s="235"/>
      <c r="N34" s="140" t="s">
        <v>272</v>
      </c>
      <c r="O34" s="53"/>
    </row>
    <row r="35" spans="2:15" ht="61.05" customHeight="1" thickBot="1">
      <c r="B35" s="130"/>
      <c r="C35" s="193"/>
      <c r="D35" s="225" t="s">
        <v>50</v>
      </c>
      <c r="E35" s="226"/>
      <c r="F35" s="226"/>
      <c r="G35" s="227"/>
      <c r="H35" s="52" t="s">
        <v>195</v>
      </c>
      <c r="I35" s="85" t="s">
        <v>67</v>
      </c>
      <c r="J35" s="187" t="str">
        <f>IF(I35="Ja", "Jährlicher Massenstrom der verwendeten Materialien","")</f>
        <v/>
      </c>
      <c r="K35" s="234"/>
      <c r="L35" s="234"/>
      <c r="M35" s="234"/>
      <c r="N35" s="140" t="s">
        <v>273</v>
      </c>
      <c r="O35" s="53"/>
    </row>
    <row r="36" spans="2:15" ht="40.049999999999997" customHeight="1">
      <c r="B36" s="130"/>
      <c r="C36" s="191" t="s">
        <v>72</v>
      </c>
      <c r="D36" s="208" t="s">
        <v>51</v>
      </c>
      <c r="E36" s="201"/>
      <c r="F36" s="201"/>
      <c r="G36" s="202"/>
      <c r="H36" s="154" t="s">
        <v>92</v>
      </c>
      <c r="I36" s="73" t="s">
        <v>66</v>
      </c>
      <c r="J36" s="202" t="s">
        <v>24</v>
      </c>
      <c r="K36" s="229"/>
      <c r="L36" s="229"/>
      <c r="M36" s="229"/>
      <c r="N36" s="140" t="s">
        <v>274</v>
      </c>
      <c r="O36" s="53"/>
    </row>
    <row r="37" spans="2:15" ht="71.55" customHeight="1">
      <c r="B37" s="130"/>
      <c r="C37" s="192"/>
      <c r="D37" s="179" t="s">
        <v>52</v>
      </c>
      <c r="E37" s="180"/>
      <c r="F37" s="180"/>
      <c r="G37" s="181"/>
      <c r="H37" s="142" t="s">
        <v>92</v>
      </c>
      <c r="I37" s="78" t="s">
        <v>66</v>
      </c>
      <c r="J37" s="181" t="s">
        <v>81</v>
      </c>
      <c r="K37" s="235"/>
      <c r="L37" s="235"/>
      <c r="M37" s="235"/>
      <c r="N37" s="156" t="s">
        <v>275</v>
      </c>
      <c r="O37" s="53"/>
    </row>
    <row r="38" spans="2:15" ht="37.049999999999997" customHeight="1">
      <c r="B38" s="130"/>
      <c r="C38" s="192"/>
      <c r="D38" s="179" t="s">
        <v>53</v>
      </c>
      <c r="E38" s="180"/>
      <c r="F38" s="180"/>
      <c r="G38" s="181"/>
      <c r="H38" s="142" t="s">
        <v>92</v>
      </c>
      <c r="I38" s="78" t="s">
        <v>66</v>
      </c>
      <c r="J38" s="181" t="s">
        <v>83</v>
      </c>
      <c r="K38" s="235"/>
      <c r="L38" s="235"/>
      <c r="M38" s="235"/>
      <c r="N38" s="140" t="s">
        <v>276</v>
      </c>
      <c r="O38" s="53"/>
    </row>
    <row r="39" spans="2:15" ht="36">
      <c r="B39" s="130"/>
      <c r="C39" s="192"/>
      <c r="D39" s="185" t="s">
        <v>54</v>
      </c>
      <c r="E39" s="186"/>
      <c r="F39" s="186"/>
      <c r="G39" s="187"/>
      <c r="H39" s="40" t="s">
        <v>161</v>
      </c>
      <c r="I39" s="145" t="s">
        <v>67</v>
      </c>
      <c r="J39" s="187" t="str">
        <f>IF(I39="Ja", "Land des Arbeitsvertrags"," ")</f>
        <v xml:space="preserve"> </v>
      </c>
      <c r="K39" s="234"/>
      <c r="L39" s="234"/>
      <c r="M39" s="234"/>
      <c r="N39" s="140" t="s">
        <v>277</v>
      </c>
      <c r="O39" s="53"/>
    </row>
    <row r="40" spans="2:15" ht="36.6" thickBot="1">
      <c r="B40" s="130"/>
      <c r="C40" s="193"/>
      <c r="D40" s="225" t="s">
        <v>55</v>
      </c>
      <c r="E40" s="226"/>
      <c r="F40" s="226"/>
      <c r="G40" s="227"/>
      <c r="H40" s="52" t="s">
        <v>98</v>
      </c>
      <c r="I40" s="85" t="s">
        <v>67</v>
      </c>
      <c r="J40" s="227" t="str">
        <f>IF(I40="≥50", "Fluktuationsrate der Arbeitnehmer für den Berichtszeitraum", " ")</f>
        <v xml:space="preserve"> </v>
      </c>
      <c r="K40" s="241"/>
      <c r="L40" s="241"/>
      <c r="M40" s="241"/>
      <c r="N40" s="157" t="s">
        <v>278</v>
      </c>
      <c r="O40" s="53"/>
    </row>
    <row r="41" spans="2:15" ht="64.95" customHeight="1">
      <c r="B41" s="130"/>
      <c r="C41" s="191" t="s">
        <v>73</v>
      </c>
      <c r="D41" s="208" t="s">
        <v>145</v>
      </c>
      <c r="E41" s="201"/>
      <c r="F41" s="201"/>
      <c r="G41" s="202"/>
      <c r="H41" s="154" t="s">
        <v>92</v>
      </c>
      <c r="I41" s="73" t="s">
        <v>66</v>
      </c>
      <c r="J41" s="228" t="s">
        <v>154</v>
      </c>
      <c r="K41" s="229"/>
      <c r="L41" s="229"/>
      <c r="M41" s="229"/>
      <c r="N41" s="138" t="s">
        <v>279</v>
      </c>
      <c r="O41" s="53"/>
    </row>
    <row r="42" spans="2:15" ht="40.049999999999997" customHeight="1" thickBot="1">
      <c r="B42" s="130"/>
      <c r="C42" s="193"/>
      <c r="D42" s="233" t="s">
        <v>56</v>
      </c>
      <c r="E42" s="205"/>
      <c r="F42" s="205"/>
      <c r="G42" s="206"/>
      <c r="H42" s="146" t="s">
        <v>92</v>
      </c>
      <c r="I42" s="147" t="s">
        <v>66</v>
      </c>
      <c r="J42" s="206" t="s">
        <v>155</v>
      </c>
      <c r="K42" s="236"/>
      <c r="L42" s="236"/>
      <c r="M42" s="236"/>
      <c r="N42" s="143" t="s">
        <v>280</v>
      </c>
      <c r="O42" s="53"/>
    </row>
    <row r="43" spans="2:15" ht="94.95" customHeight="1">
      <c r="B43" s="130"/>
      <c r="C43" s="191" t="s">
        <v>71</v>
      </c>
      <c r="D43" s="208" t="s">
        <v>146</v>
      </c>
      <c r="E43" s="201"/>
      <c r="F43" s="201"/>
      <c r="G43" s="202"/>
      <c r="H43" s="154" t="s">
        <v>92</v>
      </c>
      <c r="I43" s="73" t="s">
        <v>66</v>
      </c>
      <c r="J43" s="202" t="s">
        <v>200</v>
      </c>
      <c r="K43" s="229"/>
      <c r="L43" s="229"/>
      <c r="M43" s="229"/>
      <c r="N43" s="138" t="s">
        <v>256</v>
      </c>
      <c r="O43" s="53"/>
    </row>
    <row r="44" spans="2:15" ht="82.95" customHeight="1">
      <c r="B44" s="130"/>
      <c r="C44" s="192"/>
      <c r="D44" s="185" t="s">
        <v>57</v>
      </c>
      <c r="E44" s="186"/>
      <c r="F44" s="186"/>
      <c r="G44" s="187"/>
      <c r="H44" s="40" t="s">
        <v>99</v>
      </c>
      <c r="I44" s="145" t="s">
        <v>67</v>
      </c>
      <c r="J44" s="187" t="str">
        <f>IF(I44="≥150","Prozentuales Lohngefälle zwischen weiblichen und männlichen Arbeitnehmenden", " ")</f>
        <v xml:space="preserve"> </v>
      </c>
      <c r="K44" s="234"/>
      <c r="L44" s="234"/>
      <c r="M44" s="234"/>
      <c r="N44" s="140" t="s">
        <v>257</v>
      </c>
      <c r="O44" s="53"/>
    </row>
    <row r="45" spans="2:15" ht="43.05" customHeight="1">
      <c r="B45" s="130"/>
      <c r="C45" s="192"/>
      <c r="D45" s="179" t="s">
        <v>58</v>
      </c>
      <c r="E45" s="180"/>
      <c r="F45" s="180"/>
      <c r="G45" s="181"/>
      <c r="H45" s="142" t="s">
        <v>92</v>
      </c>
      <c r="I45" s="78" t="s">
        <v>66</v>
      </c>
      <c r="J45" s="181" t="s">
        <v>156</v>
      </c>
      <c r="K45" s="235"/>
      <c r="L45" s="235"/>
      <c r="M45" s="235"/>
      <c r="N45" s="140" t="s">
        <v>258</v>
      </c>
      <c r="O45" s="53"/>
    </row>
    <row r="46" spans="2:15" ht="58.95" customHeight="1" thickBot="1">
      <c r="B46" s="130"/>
      <c r="C46" s="193"/>
      <c r="D46" s="233" t="s">
        <v>59</v>
      </c>
      <c r="E46" s="205"/>
      <c r="F46" s="205"/>
      <c r="G46" s="206"/>
      <c r="H46" s="146" t="s">
        <v>92</v>
      </c>
      <c r="I46" s="147" t="s">
        <v>66</v>
      </c>
      <c r="J46" s="206" t="s">
        <v>157</v>
      </c>
      <c r="K46" s="236"/>
      <c r="L46" s="236"/>
      <c r="M46" s="236"/>
      <c r="N46" s="143" t="s">
        <v>286</v>
      </c>
      <c r="O46" s="53"/>
    </row>
    <row r="47" spans="2:15" ht="72.599999999999994" thickBot="1">
      <c r="B47" s="130"/>
      <c r="C47" s="158" t="s">
        <v>74</v>
      </c>
      <c r="D47" s="222" t="s">
        <v>60</v>
      </c>
      <c r="E47" s="223"/>
      <c r="F47" s="223"/>
      <c r="G47" s="224"/>
      <c r="H47" s="49" t="s">
        <v>100</v>
      </c>
      <c r="I47" s="149" t="s">
        <v>67</v>
      </c>
      <c r="J47" s="224" t="str">
        <f>IF(I47="Ja", "- Anzahl der Verurteilungen
- Gesamthöhe der verhängten Geldstrafen für Verstöße gegen Korruptions- und Bestechungsvorschriften", " ")</f>
        <v xml:space="preserve"> </v>
      </c>
      <c r="K47" s="207"/>
      <c r="L47" s="207"/>
      <c r="M47" s="207"/>
      <c r="N47" s="159" t="s">
        <v>281</v>
      </c>
      <c r="O47" s="54"/>
    </row>
  </sheetData>
  <sheetProtection algorithmName="SHA-512" hashValue="k4Axj7VmmJAkxqD+xql4uRdAbcC2JlVLSg19oxKDbiVkcNwxa3UqgBuITaBD21Q+WRbpTZawtUaMctbnoV4xLQ==" saltValue="6TujcepZZ0j13aBYZS5/rg==" spinCount="100000" sheet="1" objects="1" scenarios="1"/>
  <mergeCells count="93">
    <mergeCell ref="J46:M46"/>
    <mergeCell ref="J47:M47"/>
    <mergeCell ref="J41:M41"/>
    <mergeCell ref="J42:M42"/>
    <mergeCell ref="J43:M43"/>
    <mergeCell ref="J44:M44"/>
    <mergeCell ref="J45:M45"/>
    <mergeCell ref="J36:M36"/>
    <mergeCell ref="J37:M37"/>
    <mergeCell ref="J38:M38"/>
    <mergeCell ref="J39:M39"/>
    <mergeCell ref="J40:M40"/>
    <mergeCell ref="J31:M31"/>
    <mergeCell ref="J32:M32"/>
    <mergeCell ref="J33:M33"/>
    <mergeCell ref="J34:M34"/>
    <mergeCell ref="J35:M35"/>
    <mergeCell ref="J3:M3"/>
    <mergeCell ref="J26:M26"/>
    <mergeCell ref="J28:M28"/>
    <mergeCell ref="J29:M29"/>
    <mergeCell ref="J30:M30"/>
    <mergeCell ref="J4:M4"/>
    <mergeCell ref="J9:M9"/>
    <mergeCell ref="J10:M10"/>
    <mergeCell ref="J11:M11"/>
    <mergeCell ref="J12:M12"/>
    <mergeCell ref="J27:M27"/>
    <mergeCell ref="J8:M8"/>
    <mergeCell ref="J7:M7"/>
    <mergeCell ref="J6:M6"/>
    <mergeCell ref="J5:M5"/>
    <mergeCell ref="J13:M13"/>
    <mergeCell ref="J14:M14"/>
    <mergeCell ref="J15:M15"/>
    <mergeCell ref="J22:M22"/>
    <mergeCell ref="J23:M23"/>
    <mergeCell ref="J24:M24"/>
    <mergeCell ref="J16:M16"/>
    <mergeCell ref="J21:M21"/>
    <mergeCell ref="J25:M25"/>
    <mergeCell ref="C43:C46"/>
    <mergeCell ref="C36:C40"/>
    <mergeCell ref="C41:C42"/>
    <mergeCell ref="I16:I20"/>
    <mergeCell ref="C32:C35"/>
    <mergeCell ref="C30:C31"/>
    <mergeCell ref="C25:C29"/>
    <mergeCell ref="D42:G42"/>
    <mergeCell ref="D43:G43"/>
    <mergeCell ref="D44:G44"/>
    <mergeCell ref="D45:G45"/>
    <mergeCell ref="D46:G46"/>
    <mergeCell ref="D30:G30"/>
    <mergeCell ref="D31:G31"/>
    <mergeCell ref="D32:G32"/>
    <mergeCell ref="D33:G33"/>
    <mergeCell ref="D47:G47"/>
    <mergeCell ref="D36:G36"/>
    <mergeCell ref="D37:G37"/>
    <mergeCell ref="D38:G38"/>
    <mergeCell ref="D39:G39"/>
    <mergeCell ref="D40:G40"/>
    <mergeCell ref="D41:G41"/>
    <mergeCell ref="D34:G34"/>
    <mergeCell ref="D35:G35"/>
    <mergeCell ref="D3:G3"/>
    <mergeCell ref="D26:G26"/>
    <mergeCell ref="D28:G28"/>
    <mergeCell ref="D9:G9"/>
    <mergeCell ref="D10:G10"/>
    <mergeCell ref="D29:G29"/>
    <mergeCell ref="D15:G15"/>
    <mergeCell ref="D16:G16"/>
    <mergeCell ref="D21:G21"/>
    <mergeCell ref="D22:G22"/>
    <mergeCell ref="D23:G23"/>
    <mergeCell ref="D24:G24"/>
    <mergeCell ref="D25:G25"/>
    <mergeCell ref="D27:G27"/>
    <mergeCell ref="H16:H20"/>
    <mergeCell ref="C16:C23"/>
    <mergeCell ref="D4:G4"/>
    <mergeCell ref="D5:G5"/>
    <mergeCell ref="D6:G6"/>
    <mergeCell ref="D7:G7"/>
    <mergeCell ref="D8:G8"/>
    <mergeCell ref="D11:G11"/>
    <mergeCell ref="D12:G12"/>
    <mergeCell ref="D13:G13"/>
    <mergeCell ref="D14:G14"/>
    <mergeCell ref="C4:C9"/>
    <mergeCell ref="C10:C15"/>
  </mergeCells>
  <dataValidations count="4">
    <dataValidation type="list" allowBlank="1" showErrorMessage="1" promptTitle="(Auswahl)" sqref="I6" xr:uid="{CA1A98BB-34E0-A142-8C11-DA1EDA560BD1}">
      <formula1>"(Auswahl), Individuell, Konsolidiert"</formula1>
    </dataValidation>
    <dataValidation type="list" allowBlank="1" showInputMessage="1" showErrorMessage="1" sqref="I4" xr:uid="{EB59D0CB-BA6D-AD4F-BDFC-B97B68464DDB}">
      <formula1>"(Auswahl), OPTION A, OPTION B"</formula1>
    </dataValidation>
    <dataValidation type="list" allowBlank="1" showInputMessage="1" showErrorMessage="1" sqref="I40" xr:uid="{73F66C9F-734C-8545-938B-1098216598E2}">
      <formula1>"(Auswahl), &lt;50, ≥50"</formula1>
    </dataValidation>
    <dataValidation type="list" allowBlank="1" showInputMessage="1" showErrorMessage="1" sqref="I44" xr:uid="{50FDF4F2-F4CB-124B-B901-1CF82295FAA4}">
      <formula1>"(Auswahl), &lt;150, ≥150"</formula1>
    </dataValidation>
  </dataValidations>
  <pageMargins left="0.7" right="0.7" top="0.78740157499999996" bottom="0.78740157499999996" header="0.3" footer="0.3"/>
  <drawing r:id="rId1"/>
  <extLst>
    <ext xmlns:x14="http://schemas.microsoft.com/office/spreadsheetml/2009/9/main" uri="{CCE6A557-97BC-4b89-ADB6-D9C93CAAB3DF}">
      <x14:dataValidations xmlns:xm="http://schemas.microsoft.com/office/excel/2006/main" count="2">
        <x14:dataValidation type="list" allowBlank="1" showErrorMessage="1" promptTitle="(Auswahl)" xr:uid="{DE0CDDC7-2989-DE4E-AF96-B87E5E2EADD4}">
          <x14:formula1>
            <xm:f>Dropdown!$A$1:$A$3</xm:f>
          </x14:formula1>
          <xm:sqref>I7 I9:I15</xm:sqref>
        </x14:dataValidation>
        <x14:dataValidation type="list" allowBlank="1" showInputMessage="1" showErrorMessage="1" xr:uid="{53D9E603-8483-1342-B966-4B90FDF3F491}">
          <x14:formula1>
            <xm:f>Dropdown!$A$1:$A$3</xm:f>
          </x14:formula1>
          <xm:sqref>I26:I29 I39 I47 I35 I24 I31:I32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A939D-80E9-384D-997B-8BE149550DA0}">
  <sheetPr>
    <tabColor rgb="FF8EA9DC"/>
  </sheetPr>
  <dimension ref="B1:H39"/>
  <sheetViews>
    <sheetView showGridLines="0" zoomScale="60" zoomScaleNormal="60" workbookViewId="0">
      <pane xSplit="3" ySplit="3" topLeftCell="D4" activePane="bottomRight" state="frozen"/>
      <selection pane="topRight" activeCell="D1" sqref="D1"/>
      <selection pane="bottomLeft" activeCell="A4" sqref="A4"/>
      <selection pane="bottomRight" activeCell="D8" sqref="D8"/>
    </sheetView>
  </sheetViews>
  <sheetFormatPr baseColWidth="10" defaultColWidth="10.77734375" defaultRowHeight="14.4"/>
  <cols>
    <col min="1" max="1" width="1.44140625" style="56" customWidth="1"/>
    <col min="2" max="2" width="10.44140625" style="56" customWidth="1"/>
    <col min="3" max="3" width="104.109375" style="57" customWidth="1"/>
    <col min="4" max="4" width="111" style="58" customWidth="1"/>
    <col min="5" max="5" width="50.77734375" style="59" customWidth="1"/>
    <col min="6" max="6" width="17.33203125" style="60" customWidth="1"/>
    <col min="7" max="7" width="72.77734375" style="59" customWidth="1"/>
    <col min="8" max="8" width="60.77734375" style="58" customWidth="1"/>
    <col min="9" max="10" width="50.109375" style="56" customWidth="1"/>
    <col min="11" max="16384" width="10.77734375" style="56"/>
  </cols>
  <sheetData>
    <row r="1" spans="2:8" ht="40.950000000000003" customHeight="1">
      <c r="B1" s="62" t="e" vm="1">
        <v>#VALUE!</v>
      </c>
      <c r="C1" s="63" t="e" vm="2">
        <v>#VALUE!</v>
      </c>
      <c r="D1" s="64"/>
      <c r="E1" s="65"/>
      <c r="F1" s="65"/>
      <c r="G1" s="65"/>
      <c r="H1" s="64"/>
    </row>
    <row r="2" spans="2:8" ht="44.55" customHeight="1" thickBot="1">
      <c r="B2" s="62"/>
      <c r="C2" s="63"/>
      <c r="D2" s="64"/>
      <c r="E2" s="65"/>
      <c r="F2" s="66" t="s">
        <v>166</v>
      </c>
      <c r="G2" s="65"/>
      <c r="H2" s="64"/>
    </row>
    <row r="3" spans="2:8" ht="28.05" customHeight="1" thickBot="1">
      <c r="B3" s="62"/>
      <c r="C3" s="61" t="s">
        <v>63</v>
      </c>
      <c r="D3" s="67" t="s">
        <v>82</v>
      </c>
      <c r="E3" s="68" t="s">
        <v>64</v>
      </c>
      <c r="F3" s="69" t="s">
        <v>84</v>
      </c>
      <c r="G3" s="69" t="s">
        <v>65</v>
      </c>
      <c r="H3" s="70" t="s">
        <v>204</v>
      </c>
    </row>
    <row r="4" spans="2:8" ht="126">
      <c r="B4" s="62"/>
      <c r="C4" s="247" t="s">
        <v>136</v>
      </c>
      <c r="D4" s="71" t="s">
        <v>144</v>
      </c>
      <c r="E4" s="72" t="s">
        <v>92</v>
      </c>
      <c r="F4" s="73" t="s">
        <v>66</v>
      </c>
      <c r="G4" s="74" t="s">
        <v>214</v>
      </c>
      <c r="H4" s="75" t="s">
        <v>215</v>
      </c>
    </row>
    <row r="5" spans="2:8" ht="54">
      <c r="B5" s="62"/>
      <c r="C5" s="248"/>
      <c r="D5" s="76" t="s">
        <v>101</v>
      </c>
      <c r="E5" s="77" t="s">
        <v>92</v>
      </c>
      <c r="F5" s="78" t="s">
        <v>66</v>
      </c>
      <c r="G5" s="79" t="s">
        <v>213</v>
      </c>
      <c r="H5" s="75" t="s">
        <v>216</v>
      </c>
    </row>
    <row r="6" spans="2:8" ht="90">
      <c r="B6" s="62"/>
      <c r="C6" s="248"/>
      <c r="D6" s="76" t="s">
        <v>102</v>
      </c>
      <c r="E6" s="80" t="s">
        <v>92</v>
      </c>
      <c r="F6" s="81" t="s">
        <v>66</v>
      </c>
      <c r="G6" s="82" t="s">
        <v>180</v>
      </c>
      <c r="H6" s="75" t="s">
        <v>217</v>
      </c>
    </row>
    <row r="7" spans="2:8" ht="108.6" thickBot="1">
      <c r="B7" s="62"/>
      <c r="C7" s="249"/>
      <c r="D7" s="83" t="s">
        <v>103</v>
      </c>
      <c r="E7" s="84" t="s">
        <v>169</v>
      </c>
      <c r="F7" s="85" t="s">
        <v>67</v>
      </c>
      <c r="G7" s="86" t="str">
        <f>IF(F7="Ja", "Beschreibung der Kernelemente, die sich auf Nachhaltigkeitsthemen beziehen oder auswirken", " ")</f>
        <v xml:space="preserve"> </v>
      </c>
      <c r="H7" s="87" t="s">
        <v>218</v>
      </c>
    </row>
    <row r="8" spans="2:8" ht="90">
      <c r="B8" s="62"/>
      <c r="C8" s="247" t="s">
        <v>290</v>
      </c>
      <c r="D8" s="88" t="s">
        <v>104</v>
      </c>
      <c r="E8" s="89" t="s">
        <v>170</v>
      </c>
      <c r="F8" s="90" t="s">
        <v>67</v>
      </c>
      <c r="G8" s="91" t="str">
        <f>IF(F8="Ja", "Beschreibung der Praktiken, Konzepte und zukünftige Initiativen für den Übergang zu einer nachhaltigen Wirtschaft", " ")</f>
        <v xml:space="preserve"> </v>
      </c>
      <c r="H8" s="92" t="s">
        <v>219</v>
      </c>
    </row>
    <row r="9" spans="2:8" ht="90.6" thickBot="1">
      <c r="B9" s="62"/>
      <c r="C9" s="249"/>
      <c r="D9" s="93" t="s">
        <v>105</v>
      </c>
      <c r="E9" s="94" t="s">
        <v>168</v>
      </c>
      <c r="F9" s="95" t="s">
        <v>67</v>
      </c>
      <c r="G9" s="96" t="str">
        <f>IF(F9="Ja", "Angabe der obersten Ebene, welche für die Umsetzung der Praktiken, Konzepte und Initiativen verantwortlich ist", " ")</f>
        <v xml:space="preserve"> </v>
      </c>
      <c r="H9" s="97" t="s">
        <v>220</v>
      </c>
    </row>
    <row r="10" spans="2:8" ht="72">
      <c r="B10" s="62"/>
      <c r="C10" s="247" t="s">
        <v>203</v>
      </c>
      <c r="D10" s="88" t="s">
        <v>106</v>
      </c>
      <c r="E10" s="250" t="s">
        <v>171</v>
      </c>
      <c r="F10" s="253" t="s">
        <v>67</v>
      </c>
      <c r="G10" s="260" t="str">
        <f>IF(F10="Ja", CONCATENATE("1. Definition von Scope 3-Emissionen:
- Indirekte Emissionen aus der Wertschöpfungskette des Unternehmens.
- Dazu gehören Upstream-Aktivitäten (z. B. eingekaufte Waren/Dienstleistungen, Transport von Gütern, Investitionen).",
"- Ebenfalls enthalten sind Downstream-Aktivitäten (z. B. Nutzung verkaufter Produkte, Transport/Vertrieb von Produkten).",CHAR(10),CHAR(10),
"2. Berichterstattung nach dem GHG Protocol Corporate Value Chain Standard
- Falls das Unternehmen Scope 3-Emissionen berichtet, sollte es auf die 15 Typen von Scope 3-Emissionen verweisen.",
"- Unternehmen sollten relevante Scope 3-Kategorien basierend auf ihrer eigenen Bewertung offenzulegen.",CHAR(10),CHAR(10),
"3. Kohärenz mit Scope 1- und Scope 2-Emissionen
- Falls Scope 3-Emissionen auf Unternehmensebene berichtet werden, sollten sie zusammen mit den Angaben zu Scope 1 und Scope 2 im Rahmen von B3 – Energy and greenhouse gas emissions offengelegt werden."), "")</f>
        <v/>
      </c>
      <c r="H10" s="257" t="s">
        <v>221</v>
      </c>
    </row>
    <row r="11" spans="2:8" ht="108">
      <c r="B11" s="62"/>
      <c r="C11" s="248"/>
      <c r="D11" s="98" t="s">
        <v>107</v>
      </c>
      <c r="E11" s="251"/>
      <c r="F11" s="254"/>
      <c r="G11" s="260"/>
      <c r="H11" s="258"/>
    </row>
    <row r="12" spans="2:8" ht="162">
      <c r="B12" s="62"/>
      <c r="C12" s="248"/>
      <c r="D12" s="98" t="s">
        <v>108</v>
      </c>
      <c r="E12" s="251"/>
      <c r="F12" s="254"/>
      <c r="G12" s="260"/>
      <c r="H12" s="258"/>
    </row>
    <row r="13" spans="2:8" ht="54.6" thickBot="1">
      <c r="B13" s="62"/>
      <c r="C13" s="249"/>
      <c r="D13" s="83" t="s">
        <v>109</v>
      </c>
      <c r="E13" s="252"/>
      <c r="F13" s="255"/>
      <c r="G13" s="261"/>
      <c r="H13" s="259"/>
    </row>
    <row r="14" spans="2:8" ht="108">
      <c r="B14" s="62"/>
      <c r="C14" s="247" t="s">
        <v>135</v>
      </c>
      <c r="D14" s="88" t="s">
        <v>143</v>
      </c>
      <c r="E14" s="250" t="s">
        <v>173</v>
      </c>
      <c r="F14" s="253" t="s">
        <v>67</v>
      </c>
      <c r="G14" s="99" t="str">
        <f>IF(F14="Ja","a) Treibhausgas--Reduktion Zieljahr mit Zielwert"," ")</f>
        <v xml:space="preserve"> </v>
      </c>
      <c r="H14" s="100" t="s">
        <v>222</v>
      </c>
    </row>
    <row r="15" spans="2:8" ht="36">
      <c r="B15" s="62"/>
      <c r="C15" s="248"/>
      <c r="D15" s="98" t="s">
        <v>110</v>
      </c>
      <c r="E15" s="251"/>
      <c r="F15" s="254"/>
      <c r="G15" s="101" t="str">
        <f>IF(F14="Ja","b) Basisjahr mit zugehörigen Wert"," ")</f>
        <v xml:space="preserve"> </v>
      </c>
      <c r="H15" s="75" t="s">
        <v>251</v>
      </c>
    </row>
    <row r="16" spans="2:8" ht="18">
      <c r="B16" s="62"/>
      <c r="C16" s="248"/>
      <c r="D16" s="98" t="s">
        <v>111</v>
      </c>
      <c r="E16" s="251"/>
      <c r="F16" s="254"/>
      <c r="G16" s="101" t="str">
        <f>IF(F14="Ja","c) Einheit"," ")</f>
        <v xml:space="preserve"> </v>
      </c>
      <c r="H16" s="75" t="s">
        <v>223</v>
      </c>
    </row>
    <row r="17" spans="2:8" ht="36">
      <c r="B17" s="62"/>
      <c r="C17" s="248"/>
      <c r="D17" s="98" t="s">
        <v>112</v>
      </c>
      <c r="E17" s="251"/>
      <c r="F17" s="254"/>
      <c r="G17" s="101" t="str">
        <f>IF(F14="Ja","d) Anteil von Scope 1-, Scope 2- und falls angegeben, Scope 3-Emissionen"," ")</f>
        <v xml:space="preserve"> </v>
      </c>
      <c r="H17" s="87" t="s">
        <v>252</v>
      </c>
    </row>
    <row r="18" spans="2:8" ht="72">
      <c r="B18" s="62"/>
      <c r="C18" s="248"/>
      <c r="D18" s="98" t="s">
        <v>113</v>
      </c>
      <c r="E18" s="256"/>
      <c r="F18" s="262"/>
      <c r="G18" s="101" t="str">
        <f>IF(F14="Ja","e) Liste der Maßnahmen"," ")</f>
        <v xml:space="preserve"> </v>
      </c>
      <c r="H18" s="75" t="s">
        <v>234</v>
      </c>
    </row>
    <row r="19" spans="2:8" ht="108">
      <c r="B19" s="62"/>
      <c r="C19" s="248"/>
      <c r="D19" s="102" t="s">
        <v>114</v>
      </c>
      <c r="E19" s="103" t="s">
        <v>181</v>
      </c>
      <c r="F19" s="104" t="s">
        <v>67</v>
      </c>
      <c r="G19" s="105" t="str">
        <f>IF(F19="Ja", "Informationen über den Übergangsplan für den Klimaschutz, einschließlich Maßnahmen, wie dieser zur Reduzierung der Treibhausgasemissionen beiträgt", " ")</f>
        <v xml:space="preserve"> </v>
      </c>
      <c r="H19" s="106" t="s">
        <v>233</v>
      </c>
    </row>
    <row r="20" spans="2:8" ht="54.6" thickBot="1">
      <c r="B20" s="62"/>
      <c r="C20" s="249"/>
      <c r="D20" s="107" t="s">
        <v>115</v>
      </c>
      <c r="E20" s="94" t="s">
        <v>206</v>
      </c>
      <c r="F20" s="108" t="s">
        <v>67</v>
      </c>
      <c r="G20" s="96" t="str">
        <f>IF(F20="Ja", "Angabe ob und wann ein Übergangsplan für den Klimaschutz festgelegt wird", " ")</f>
        <v xml:space="preserve"> </v>
      </c>
      <c r="H20" s="97" t="s">
        <v>224</v>
      </c>
    </row>
    <row r="21" spans="2:8" ht="144">
      <c r="B21" s="62"/>
      <c r="C21" s="247" t="s">
        <v>134</v>
      </c>
      <c r="D21" s="88" t="s">
        <v>142</v>
      </c>
      <c r="E21" s="251" t="s">
        <v>179</v>
      </c>
      <c r="F21" s="253" t="s">
        <v>67</v>
      </c>
      <c r="G21" s="109" t="str">
        <f>IF(F21="Ja", "a) Kurze Beschreibung der klimabedingten Gefahren und klimabedingten Übergangsereignisse", " ")</f>
        <v xml:space="preserve"> </v>
      </c>
      <c r="H21" s="100" t="s">
        <v>225</v>
      </c>
    </row>
    <row r="22" spans="2:8" ht="90">
      <c r="B22" s="62"/>
      <c r="C22" s="248"/>
      <c r="D22" s="98" t="s">
        <v>116</v>
      </c>
      <c r="E22" s="251"/>
      <c r="F22" s="254"/>
      <c r="G22" s="109" t="str">
        <f>IF(F21="Ja", "b) Angabe, wie Sie die Exposition und Anfälligkkeit der Vermögenswerte, Aktivitäten und Wertschöpfungskette gegenüber dieser Gefahren und Übergangsereignisse bewertet haben.", " ")</f>
        <v xml:space="preserve"> </v>
      </c>
      <c r="H22" s="75" t="s">
        <v>226</v>
      </c>
    </row>
    <row r="23" spans="2:8" ht="54">
      <c r="B23" s="62"/>
      <c r="C23" s="248"/>
      <c r="D23" s="98" t="s">
        <v>117</v>
      </c>
      <c r="E23" s="251"/>
      <c r="F23" s="254"/>
      <c r="G23" s="109" t="str">
        <f>IF(F21="Ja", "c) Angabe des Zeithorizonts aller identifizierten/ermittelten klimabedingten Gefahren und Übergangsereignisse.", " ")</f>
        <v xml:space="preserve"> </v>
      </c>
      <c r="H23" s="75" t="s">
        <v>235</v>
      </c>
    </row>
    <row r="24" spans="2:8" ht="108">
      <c r="B24" s="62"/>
      <c r="C24" s="248"/>
      <c r="D24" s="98" t="s">
        <v>118</v>
      </c>
      <c r="E24" s="256"/>
      <c r="F24" s="262"/>
      <c r="G24" s="110" t="str">
        <f>IF(F21="Ja", "d)  Angabe, ob Sie Maßnahmen zur Anpassung an den Klimawandel für klimabedingte Gefahren und Übergangsereignisse ergriffen haben.", " ")</f>
        <v xml:space="preserve"> </v>
      </c>
      <c r="H24" s="87" t="s">
        <v>227</v>
      </c>
    </row>
    <row r="25" spans="2:8" ht="72.599999999999994" thickBot="1">
      <c r="B25" s="62"/>
      <c r="C25" s="249"/>
      <c r="D25" s="93" t="s">
        <v>119</v>
      </c>
      <c r="E25" s="94" t="s">
        <v>207</v>
      </c>
      <c r="F25" s="95" t="s">
        <v>67</v>
      </c>
      <c r="G25" s="94" t="str">
        <f>IF(F25="Ja", "Angabe, ob die Klimarisiken als hoch, mittel oder gering eingeschätzt werden", " ")</f>
        <v xml:space="preserve"> </v>
      </c>
      <c r="H25" s="111" t="s">
        <v>238</v>
      </c>
    </row>
    <row r="26" spans="2:8" ht="54">
      <c r="B26" s="62"/>
      <c r="C26" s="247" t="s">
        <v>133</v>
      </c>
      <c r="D26" s="88" t="s">
        <v>120</v>
      </c>
      <c r="E26" s="99" t="s">
        <v>174</v>
      </c>
      <c r="F26" s="112" t="s">
        <v>67</v>
      </c>
      <c r="G26" s="113" t="str">
        <f>IF(F26="≥50", "Verhältnis von Frauen und Männern auf Führungsebene für den Berichtszeitraum", " ")</f>
        <v xml:space="preserve"> </v>
      </c>
      <c r="H26" s="106" t="s">
        <v>236</v>
      </c>
    </row>
    <row r="27" spans="2:8" ht="72.599999999999994" thickBot="1">
      <c r="B27" s="62"/>
      <c r="C27" s="249"/>
      <c r="D27" s="83" t="s">
        <v>121</v>
      </c>
      <c r="E27" s="114" t="s">
        <v>174</v>
      </c>
      <c r="F27" s="115" t="s">
        <v>67</v>
      </c>
      <c r="G27" s="86" t="str">
        <f>IF(F27="≥50", " Anzahl Selbstständiger und Zeitarbeitskräfte", " ")</f>
        <v xml:space="preserve"> </v>
      </c>
      <c r="H27" s="97" t="s">
        <v>237</v>
      </c>
    </row>
    <row r="28" spans="2:8" ht="54">
      <c r="B28" s="62"/>
      <c r="C28" s="247" t="s">
        <v>132</v>
      </c>
      <c r="D28" s="71" t="s">
        <v>140</v>
      </c>
      <c r="E28" s="72" t="s">
        <v>160</v>
      </c>
      <c r="F28" s="116" t="s">
        <v>67</v>
      </c>
      <c r="G28" s="74" t="str">
        <f>IF(F28="Ja", "JA", IF(F28="Nein", "NEIN", " "))</f>
        <v xml:space="preserve"> </v>
      </c>
      <c r="H28" s="100" t="s">
        <v>228</v>
      </c>
    </row>
    <row r="29" spans="2:8" ht="54">
      <c r="B29" s="62"/>
      <c r="C29" s="248"/>
      <c r="D29" s="98" t="s">
        <v>137</v>
      </c>
      <c r="E29" s="117" t="s">
        <v>92</v>
      </c>
      <c r="F29" s="118" t="str">
        <f>IF(F28="Ja", "Ja", "Nein")</f>
        <v>Nein</v>
      </c>
      <c r="G29" s="101" t="str">
        <f>IF(F29="Ja", Dropdown!A7, " ")</f>
        <v xml:space="preserve"> </v>
      </c>
      <c r="H29" s="75" t="s">
        <v>228</v>
      </c>
    </row>
    <row r="30" spans="2:8" ht="54.6" thickBot="1">
      <c r="B30" s="62"/>
      <c r="C30" s="249"/>
      <c r="D30" s="83" t="s">
        <v>122</v>
      </c>
      <c r="E30" s="84" t="s">
        <v>208</v>
      </c>
      <c r="F30" s="119" t="s">
        <v>67</v>
      </c>
      <c r="G30" s="86" t="str">
        <f>IF(F30="Ja", "JA", IF(F30="Nein", "NEIN", " "))</f>
        <v xml:space="preserve"> </v>
      </c>
      <c r="H30" s="97" t="s">
        <v>228</v>
      </c>
    </row>
    <row r="31" spans="2:8" ht="90">
      <c r="B31" s="62"/>
      <c r="C31" s="247" t="s">
        <v>131</v>
      </c>
      <c r="D31" s="71" t="s">
        <v>139</v>
      </c>
      <c r="E31" s="72" t="s">
        <v>92</v>
      </c>
      <c r="F31" s="116" t="s">
        <v>66</v>
      </c>
      <c r="G31" s="74" t="s">
        <v>162</v>
      </c>
      <c r="H31" s="100" t="s">
        <v>228</v>
      </c>
    </row>
    <row r="32" spans="2:8" ht="36">
      <c r="B32" s="62"/>
      <c r="C32" s="248"/>
      <c r="D32" s="98" t="s">
        <v>123</v>
      </c>
      <c r="E32" s="117" t="s">
        <v>209</v>
      </c>
      <c r="F32" s="118" t="s">
        <v>67</v>
      </c>
      <c r="G32" s="101" t="str">
        <f>IF(F32="Ja", "Angabe der Maßnahmen zur Behebung der Vorfälle", " ")</f>
        <v xml:space="preserve"> </v>
      </c>
      <c r="H32" s="75" t="s">
        <v>228</v>
      </c>
    </row>
    <row r="33" spans="2:8" ht="90.6" thickBot="1">
      <c r="B33" s="62"/>
      <c r="C33" s="249"/>
      <c r="D33" s="83" t="s">
        <v>124</v>
      </c>
      <c r="E33" s="84" t="s">
        <v>210</v>
      </c>
      <c r="F33" s="119" t="s">
        <v>67</v>
      </c>
      <c r="G33" s="120" t="str">
        <f>IF(F33="Ja", "Angabe der Vorfälle, die Arbeitskräfte in der Wertschöpfungskette, in Gemeinschaften sowie Verbraucher und Endnutzer betreffen", " ")</f>
        <v xml:space="preserve"> </v>
      </c>
      <c r="H33" s="97" t="s">
        <v>228</v>
      </c>
    </row>
    <row r="34" spans="2:8" ht="72">
      <c r="B34" s="62"/>
      <c r="C34" s="247" t="s">
        <v>130</v>
      </c>
      <c r="D34" s="88" t="s">
        <v>141</v>
      </c>
      <c r="E34" s="89" t="s">
        <v>175</v>
      </c>
      <c r="F34" s="90" t="s">
        <v>67</v>
      </c>
      <c r="G34" s="109" t="str">
        <f>IF(F34="Ja", "Angabe der Umsatzerlöse aus dem umstrittenen Waffensektor (Antipersonenminen, Streumunition, chemische und biologische Waffen)", " ")</f>
        <v xml:space="preserve"> </v>
      </c>
      <c r="H34" s="100" t="s">
        <v>229</v>
      </c>
    </row>
    <row r="35" spans="2:8" ht="36">
      <c r="B35" s="62"/>
      <c r="C35" s="248"/>
      <c r="D35" s="98" t="s">
        <v>125</v>
      </c>
      <c r="E35" s="117" t="s">
        <v>176</v>
      </c>
      <c r="F35" s="118" t="s">
        <v>67</v>
      </c>
      <c r="G35" s="101" t="str">
        <f>IF(F35="Ja", "Angabe der Umsatzerlöse aus dem Sektor Produktion von Tabak", " ")</f>
        <v xml:space="preserve"> </v>
      </c>
      <c r="H35" s="75" t="s">
        <v>230</v>
      </c>
    </row>
    <row r="36" spans="2:8" ht="90">
      <c r="B36" s="62"/>
      <c r="C36" s="248"/>
      <c r="D36" s="98" t="s">
        <v>138</v>
      </c>
      <c r="E36" s="117" t="s">
        <v>177</v>
      </c>
      <c r="F36" s="118" t="s">
        <v>67</v>
      </c>
      <c r="G36" s="101" t="str">
        <f>IF(F36="Ja", "Angabe der Umsatzerlöse aus dem Sektor fossile Brennstoffe (Kohle, Öl, Gas)", " ")</f>
        <v xml:space="preserve"> </v>
      </c>
      <c r="H36" s="75" t="s">
        <v>231</v>
      </c>
    </row>
    <row r="37" spans="2:8" ht="90">
      <c r="B37" s="62"/>
      <c r="C37" s="248"/>
      <c r="D37" s="98" t="s">
        <v>126</v>
      </c>
      <c r="E37" s="117" t="s">
        <v>178</v>
      </c>
      <c r="F37" s="118" t="s">
        <v>67</v>
      </c>
      <c r="G37" s="101" t="str">
        <f>IF(F37="Ja", "Angabe der Umsatzerlöse aus dem Sektor der Herstellung von Chemikalien (Schädlingsbekämpfungs-, Pflanzenschutz- und Desinfektionsmittel)", " ")</f>
        <v xml:space="preserve"> </v>
      </c>
      <c r="H37" s="75" t="s">
        <v>239</v>
      </c>
    </row>
    <row r="38" spans="2:8" ht="54.6" thickBot="1">
      <c r="B38" s="62"/>
      <c r="C38" s="249"/>
      <c r="D38" s="121" t="s">
        <v>127</v>
      </c>
      <c r="E38" s="122" t="s">
        <v>92</v>
      </c>
      <c r="F38" s="123" t="s">
        <v>66</v>
      </c>
      <c r="G38" s="122" t="s">
        <v>211</v>
      </c>
      <c r="H38" s="97" t="s">
        <v>232</v>
      </c>
    </row>
    <row r="39" spans="2:8" ht="72.599999999999994" thickBot="1">
      <c r="B39" s="62"/>
      <c r="C39" s="124" t="s">
        <v>129</v>
      </c>
      <c r="D39" s="125" t="s">
        <v>128</v>
      </c>
      <c r="E39" s="126" t="s">
        <v>172</v>
      </c>
      <c r="F39" s="127" t="s">
        <v>67</v>
      </c>
      <c r="G39" s="128" t="str">
        <f>IF(F39="Ja", "Angabe der Geschlechterdiversitätsquote im Leitungs- und/oder Aufsichtsgremium", " ")</f>
        <v xml:space="preserve"> </v>
      </c>
      <c r="H39" s="129" t="s">
        <v>282</v>
      </c>
    </row>
  </sheetData>
  <sheetProtection algorithmName="SHA-512" hashValue="hTJEuqF1fmjQ8+7iOiuyOKFxC7bWpbGJ0aSk/xNDc1bS6UHZ/Pz87RE9hKTnNwLYYx+EyBJjq6i51jN4ogiM8A==" saltValue="abYz75k7Snr32xdPzab0+A==" spinCount="100000" sheet="1" objects="1" scenarios="1"/>
  <mergeCells count="17">
    <mergeCell ref="H10:H13"/>
    <mergeCell ref="G10:G13"/>
    <mergeCell ref="F14:F18"/>
    <mergeCell ref="F21:F24"/>
    <mergeCell ref="C26:C27"/>
    <mergeCell ref="C28:C30"/>
    <mergeCell ref="C31:C33"/>
    <mergeCell ref="E10:E13"/>
    <mergeCell ref="F10:F13"/>
    <mergeCell ref="C34:C38"/>
    <mergeCell ref="E14:E18"/>
    <mergeCell ref="E21:E24"/>
    <mergeCell ref="C4:C7"/>
    <mergeCell ref="C8:C9"/>
    <mergeCell ref="C10:C13"/>
    <mergeCell ref="C14:C20"/>
    <mergeCell ref="C21:C25"/>
  </mergeCells>
  <dataValidations count="1">
    <dataValidation type="list" allowBlank="1" showInputMessage="1" showErrorMessage="1" sqref="F26:F27" xr:uid="{771B6B3B-41BE-F04B-AE8C-5CC00788522B}">
      <formula1>"(Auswahl), &lt;50, ≥50"</formula1>
    </dataValidation>
  </dataValidations>
  <pageMargins left="0.7" right="0.7" top="0.78740157499999996" bottom="0.78740157499999996"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AD6710BB-1923-5242-B84D-B18A7CF3B219}">
          <x14:formula1>
            <xm:f>Dropdown!$A$1:$A$3</xm:f>
          </x14:formula1>
          <xm:sqref>F28 F39 F30 F32:F37 F25 F19:F21 F7:F10 F14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DC4AD-069F-3E42-902E-D471B498DCF3}">
  <dimension ref="A1:I19"/>
  <sheetViews>
    <sheetView workbookViewId="0">
      <selection activeCell="A9" sqref="A9"/>
    </sheetView>
  </sheetViews>
  <sheetFormatPr baseColWidth="10" defaultRowHeight="14.4"/>
  <cols>
    <col min="1" max="2" width="31.77734375" customWidth="1"/>
    <col min="9" max="9" width="39.109375" customWidth="1"/>
  </cols>
  <sheetData>
    <row r="1" spans="1:9">
      <c r="A1" t="s">
        <v>67</v>
      </c>
    </row>
    <row r="2" spans="1:9">
      <c r="A2" t="s">
        <v>78</v>
      </c>
    </row>
    <row r="3" spans="1:9">
      <c r="A3" t="s">
        <v>79</v>
      </c>
    </row>
    <row r="6" spans="1:9">
      <c r="B6" s="6"/>
      <c r="I6" s="1" t="s">
        <v>23</v>
      </c>
    </row>
    <row r="7" spans="1:9" ht="115.2">
      <c r="A7" s="6" t="s">
        <v>159</v>
      </c>
      <c r="B7" s="6"/>
      <c r="I7" s="2" t="s">
        <v>25</v>
      </c>
    </row>
    <row r="8" spans="1:9" ht="43.2">
      <c r="A8" s="7"/>
      <c r="B8" s="6"/>
      <c r="I8" s="2" t="s">
        <v>26</v>
      </c>
    </row>
    <row r="9" spans="1:9" ht="28.8">
      <c r="A9" s="7" t="s">
        <v>183</v>
      </c>
      <c r="B9" s="6"/>
    </row>
    <row r="10" spans="1:9">
      <c r="B10" s="6"/>
    </row>
    <row r="11" spans="1:9" ht="43.2">
      <c r="A11" s="6" t="s">
        <v>184</v>
      </c>
      <c r="B11" s="6"/>
    </row>
    <row r="12" spans="1:9">
      <c r="B12" s="6"/>
    </row>
    <row r="13" spans="1:9">
      <c r="A13" t="s">
        <v>185</v>
      </c>
      <c r="B13" s="6"/>
    </row>
    <row r="15" spans="1:9">
      <c r="A15" t="s">
        <v>186</v>
      </c>
    </row>
    <row r="17" spans="1:1">
      <c r="A17" t="s">
        <v>187</v>
      </c>
    </row>
    <row r="19" spans="1:1">
      <c r="A19" t="s">
        <v>188</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897AB813EF5244F97FC05CB86947EAB" ma:contentTypeVersion="19" ma:contentTypeDescription="Ein neues Dokument erstellen." ma:contentTypeScope="" ma:versionID="1a351cf0510bd109582661009032319d">
  <xsd:schema xmlns:xsd="http://www.w3.org/2001/XMLSchema" xmlns:xs="http://www.w3.org/2001/XMLSchema" xmlns:p="http://schemas.microsoft.com/office/2006/metadata/properties" xmlns:ns2="c7463ade-70b8-4ddf-ab64-cb1732eb7393" xmlns:ns3="01e7c8f6-8105-4285-88c0-39411fce2954" targetNamespace="http://schemas.microsoft.com/office/2006/metadata/properties" ma:root="true" ma:fieldsID="5a96ced6c65dc48b3312c0706b761f90" ns2:_="" ns3:_="">
    <xsd:import namespace="c7463ade-70b8-4ddf-ab64-cb1732eb7393"/>
    <xsd:import namespace="01e7c8f6-8105-4285-88c0-39411fce295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463ade-70b8-4ddf-ab64-cb1732eb7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0ec003b5-4deb-4331-b34b-490949be2e9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e7c8f6-8105-4285-88c0-39411fce2954"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ea9ffa1f-0ca4-410d-b935-088672d852b6}" ma:internalName="TaxCatchAll" ma:showField="CatchAllData" ma:web="01e7c8f6-8105-4285-88c0-39411fce29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7463ade-70b8-4ddf-ab64-cb1732eb7393">
      <Terms xmlns="http://schemas.microsoft.com/office/infopath/2007/PartnerControls"/>
    </lcf76f155ced4ddcb4097134ff3c332f>
    <TaxCatchAll xmlns="01e7c8f6-8105-4285-88c0-39411fce295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1C7776-57A0-44E5-87FE-6D272460FD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463ade-70b8-4ddf-ab64-cb1732eb7393"/>
    <ds:schemaRef ds:uri="01e7c8f6-8105-4285-88c0-39411fce29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91993B-64B3-4A48-ACE0-6814094457FE}">
  <ds:schemaRefs>
    <ds:schemaRef ds:uri="http://www.w3.org/XML/1998/namespace"/>
    <ds:schemaRef ds:uri="http://schemas.microsoft.com/office/2006/metadata/properties"/>
    <ds:schemaRef ds:uri="http://purl.org/dc/dcmitype/"/>
    <ds:schemaRef ds:uri="c7463ade-70b8-4ddf-ab64-cb1732eb7393"/>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01e7c8f6-8105-4285-88c0-39411fce2954"/>
    <ds:schemaRef ds:uri="http://purl.org/dc/terms/"/>
  </ds:schemaRefs>
</ds:datastoreItem>
</file>

<file path=customXml/itemProps3.xml><?xml version="1.0" encoding="utf-8"?>
<ds:datastoreItem xmlns:ds="http://schemas.openxmlformats.org/officeDocument/2006/customXml" ds:itemID="{0318F7DE-B7DC-42CE-8D83-4FD8442A8C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Schneller Einstieg</vt:lpstr>
      <vt:lpstr>Basic Module</vt:lpstr>
      <vt:lpstr>Comprehensive Module</vt:lpstr>
      <vt:lpstr>Dropdown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Bayerle, Ronja (LfU)</dc:creator>
  <cp:lastModifiedBy>Bayerle, Ronja (LfU)</cp:lastModifiedBy>
  <dcterms:created xsi:type="dcterms:W3CDTF">2024-10-22T10:12:40Z</dcterms:created>
  <dcterms:modified xsi:type="dcterms:W3CDTF">2025-06-12T12:56:32Z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0x0101007897AB813EF5244F97FC05CB86947EAB</vt:lpwstr>
  </property>
  <property fmtid="{D5CDD505-2E9C-101B-9397-08002B2CF9AE}" pid="3" name="MediaServiceImageTags">
    <vt:lpwstr/>
  </property>
</Properties>
</file>