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drawings/drawing3.xml" ContentType="application/vnd.openxmlformats-officedocument.drawing+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drawings/drawing4.xml" ContentType="application/vnd.openxmlformats-officedocument.drawing+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drawings/drawing5.xml" ContentType="application/vnd.openxmlformats-officedocument.drawing+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drawings/drawing6.xml" ContentType="application/vnd.openxmlformats-officedocument.drawing+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drawings/drawing7.xml" ContentType="application/vnd.openxmlformats-officedocument.drawing+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drawings/drawing8.xml" ContentType="application/vnd.openxmlformats-officedocument.drawing+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drawings/drawing9.xml" ContentType="application/vnd.openxmlformats-officedocument.drawing+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drawings/drawing10.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1.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DieseArbeitsmappe"/>
  <mc:AlternateContent xmlns:mc="http://schemas.openxmlformats.org/markup-compatibility/2006">
    <mc:Choice Requires="x15">
      <x15ac:absPath xmlns:x15ac="http://schemas.microsoft.com/office/spreadsheetml/2010/11/ac" url="C:\Users\Mehrens_M\Desktop\Überarbeitung Readiness Check 11.08.2022\Überarbeitet\"/>
    </mc:Choice>
  </mc:AlternateContent>
  <workbookProtection workbookPassword="FABD" lockStructure="1"/>
  <bookViews>
    <workbookView xWindow="-120" yWindow="-120" windowWidth="29040" windowHeight="15840" tabRatio="785"/>
  </bookViews>
  <sheets>
    <sheet name="Übersicht" sheetId="3" r:id="rId1"/>
    <sheet name="1. Materialeinsatz" sheetId="11" r:id="rId2"/>
    <sheet name="2. Abfallmanagement" sheetId="21" r:id="rId3"/>
    <sheet name="3. Lieferketten" sheetId="5" r:id="rId4"/>
    <sheet name="4. Produktdesign" sheetId="14" r:id="rId5"/>
    <sheet name="5. Verpackung" sheetId="15" r:id="rId6"/>
    <sheet name="6. Logistik" sheetId="16" r:id="rId7"/>
    <sheet name="7. Arbeitsabläufe" sheetId="17" r:id="rId8"/>
    <sheet name="8. Digitalisierung" sheetId="18" r:id="rId9"/>
    <sheet name="Ergebnis" sheetId="20" r:id="rId10"/>
    <sheet name="Glossar" sheetId="22" r:id="rId11"/>
  </sheets>
  <definedNames>
    <definedName name="Abfall_Bearbeitungsgrad">'2. Abfallmanagement'!$B$18</definedName>
    <definedName name="Abfall_Bewertung">'2. Abfallmanagement'!$C$17</definedName>
    <definedName name="Abfallmanagement_Bearbeitungsgrad">'2. Abfallmanagement'!$C$17</definedName>
    <definedName name="Abfallmanagement_Bewertung">'2. Abfallmanagement'!$B$18</definedName>
    <definedName name="Abfallmangement_Bearbeitungsgrad">'2. Abfallmanagement'!$B$18</definedName>
    <definedName name="aktuelles_Datum">Übersicht!$E$11</definedName>
    <definedName name="Arbeitsabläufe_Bearbeitungsgrad">'7. Arbeitsabläufe'!$B$24</definedName>
    <definedName name="Arbeitsabläufe_Bewertung">'7. Arbeitsabläufe'!$C$23</definedName>
    <definedName name="Chemikalienleasing" localSheetId="10">Glossar!$B$7</definedName>
    <definedName name="Digitalisierung" localSheetId="10">Glossar!$B$9</definedName>
    <definedName name="Digitalisierung_Bearbeitungsgrad">'8. Digitalisierung'!$B$14</definedName>
    <definedName name="Digitalisierung_Bewertung">'8. Digitalisierung'!$C$13</definedName>
    <definedName name="Einstufung" localSheetId="9">Ergebnis!$E$74:$G$78</definedName>
    <definedName name="Einstufung">Übersicht!$E$52:$G$56</definedName>
    <definedName name="Firmenname">Übersicht!$C$11</definedName>
    <definedName name="Hilfsstoffe" localSheetId="10">Glossar!$B$11</definedName>
    <definedName name="Kennzahlen" localSheetId="10">Glossar!$B$12</definedName>
    <definedName name="Kritikalitätsanalyse" localSheetId="10">Glossar!$B$13</definedName>
    <definedName name="Lieferketten_Bearbeitungsgrad">'3. Lieferketten'!$B$16</definedName>
    <definedName name="Lieferketten_Bewertung">'3. Lieferketten'!$C$15</definedName>
    <definedName name="Logistik_Bearbeitungsgrad">'6. Logistik'!$B$15</definedName>
    <definedName name="Logistik_Bewertung">'6. Logistik'!$C$14</definedName>
    <definedName name="Materialausnutzung_Bearbeitungsgrad" localSheetId="2">'2. Abfallmanagement'!$B$18</definedName>
    <definedName name="Materialausnutzung_Bearbeitungsgrad">'1. Materialeinsatz'!$B$19</definedName>
    <definedName name="Materialausnutzung_Bewertung" localSheetId="2">'2. Abfallmanagement'!$C$17</definedName>
    <definedName name="Materialausnutzung_Bewertung">'1. Materialeinsatz'!$C$18</definedName>
    <definedName name="Materialeffizienz" localSheetId="10">Glossar!$B$15</definedName>
    <definedName name="Materialflusskostenrechnung" localSheetId="10">Glossar!$B$17</definedName>
    <definedName name="Materialien" localSheetId="10">Glossar!$B$14</definedName>
    <definedName name="Predictive_Maintenance" localSheetId="10">Glossar!$B$18</definedName>
    <definedName name="Produkt" localSheetId="10">Glossar!$B$19</definedName>
    <definedName name="Produktdesign_Bearbeitungsgrad">'4. Produktdesign'!$B$15</definedName>
    <definedName name="Produktdesign_Bewertung">'4. Produktdesign'!$C$14</definedName>
    <definedName name="Produktionsprozess" localSheetId="10">Glossar!$B$21</definedName>
    <definedName name="Prozess" localSheetId="10">Glossar!$B$22</definedName>
    <definedName name="Prozessintensivierung" localSheetId="10">Glossar!$B$23</definedName>
    <definedName name="Relevanz" localSheetId="9">Ergebnis!$B$74:$B$77</definedName>
    <definedName name="Relevanz">Übersicht!$B$52:$B$55</definedName>
    <definedName name="Relevanz_fur_Unternehmen" localSheetId="9">Ergebnis!$B$74:$C$77</definedName>
    <definedName name="Relevanz_fur_Unternehmen">Übersicht!$B$52:$C$55</definedName>
    <definedName name="Relevanz_für_Unternehmen" localSheetId="9">Ergebnis!$B$73:$C$77</definedName>
    <definedName name="Relevanz_für_Unternehmen">Übersicht!$B$51:$C$55</definedName>
    <definedName name="Relevanz_Gewichtung" localSheetId="9">Ergebnis!$B$74:$C$77</definedName>
    <definedName name="Relevanz_Gewichtung">Übersicht!$B$52:$C$55</definedName>
    <definedName name="Ressourceneffizienz" localSheetId="10">Glossar!$B$24</definedName>
    <definedName name="Rohstoffe" localSheetId="10">Glossar!$B$25</definedName>
    <definedName name="Rohstoffeffizienz" localSheetId="10">Glossar!$B$27</definedName>
    <definedName name="Sekundärrohstoff" localSheetId="10">Glossar!$B$28</definedName>
    <definedName name="Stoffstrom" localSheetId="10">Glossar!$B$29</definedName>
    <definedName name="Trennverfahren" localSheetId="10">Glossar!$B$30</definedName>
    <definedName name="Verpackung_Bearbeitungsgrad">'5. Verpackung'!$B$18</definedName>
    <definedName name="Verpackung_Bewertung">'5. Verpackung'!$C$17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6" i="18" l="1"/>
  <c r="K7" i="18"/>
  <c r="K8" i="18"/>
  <c r="K9" i="18"/>
  <c r="K10" i="18"/>
  <c r="K11" i="18"/>
  <c r="E11" i="3" l="1"/>
  <c r="H4" i="20" s="1"/>
  <c r="C70" i="20" s="1"/>
  <c r="M8" i="18" l="1"/>
  <c r="Q8" i="18"/>
  <c r="M13" i="11"/>
  <c r="K13" i="11"/>
  <c r="Q13" i="11" s="1"/>
  <c r="L8" i="18" l="1"/>
  <c r="N8" i="18" s="1"/>
  <c r="P8" i="18"/>
  <c r="L13" i="11"/>
  <c r="N13" i="11" s="1"/>
  <c r="P13" i="11"/>
  <c r="M10" i="5"/>
  <c r="K10" i="5"/>
  <c r="Q10" i="5" s="1"/>
  <c r="O8" i="18" l="1"/>
  <c r="O13" i="11"/>
  <c r="L10" i="5"/>
  <c r="N10" i="5" s="1"/>
  <c r="P10" i="5"/>
  <c r="M8" i="11"/>
  <c r="K8" i="11"/>
  <c r="Q8" i="11" s="1"/>
  <c r="M7" i="11"/>
  <c r="K7" i="11"/>
  <c r="L7" i="11" s="1"/>
  <c r="M6" i="11"/>
  <c r="K6" i="11"/>
  <c r="Q6" i="11" s="1"/>
  <c r="O10" i="5" l="1"/>
  <c r="N7" i="11"/>
  <c r="P7" i="11"/>
  <c r="E84" i="20"/>
  <c r="Q7" i="11"/>
  <c r="O7" i="11"/>
  <c r="L6" i="11"/>
  <c r="P6" i="11"/>
  <c r="L8" i="11"/>
  <c r="N8" i="11" s="1"/>
  <c r="P8" i="11"/>
  <c r="N6" i="11" l="1"/>
  <c r="O6" i="11"/>
  <c r="O8" i="11"/>
  <c r="M21" i="17"/>
  <c r="K21" i="17"/>
  <c r="L21" i="17" s="1"/>
  <c r="N21" i="17" s="1"/>
  <c r="M20" i="17"/>
  <c r="K20" i="17"/>
  <c r="Q20" i="17" s="1"/>
  <c r="M19" i="17"/>
  <c r="K19" i="17"/>
  <c r="Q19" i="17" s="1"/>
  <c r="M18" i="17"/>
  <c r="K18" i="17"/>
  <c r="P18" i="17" s="1"/>
  <c r="M17" i="17"/>
  <c r="K17" i="17"/>
  <c r="Q17" i="17" s="1"/>
  <c r="M16" i="17"/>
  <c r="K16" i="17"/>
  <c r="Q16" i="17" s="1"/>
  <c r="M15" i="17"/>
  <c r="K15" i="17"/>
  <c r="Q15" i="17" s="1"/>
  <c r="M14" i="17"/>
  <c r="K14" i="17"/>
  <c r="Q14" i="17" s="1"/>
  <c r="M13" i="17"/>
  <c r="K13" i="17"/>
  <c r="Q13" i="17" s="1"/>
  <c r="M12" i="17"/>
  <c r="K12" i="17"/>
  <c r="Q12" i="17" s="1"/>
  <c r="Q18" i="17" l="1"/>
  <c r="P21" i="17"/>
  <c r="Q21" i="17"/>
  <c r="O21" i="17"/>
  <c r="L20" i="17"/>
  <c r="N20" i="17" s="1"/>
  <c r="P20" i="17"/>
  <c r="L19" i="17"/>
  <c r="P19" i="17"/>
  <c r="L18" i="17"/>
  <c r="N18" i="17" s="1"/>
  <c r="L17" i="17"/>
  <c r="N17" i="17" s="1"/>
  <c r="P17" i="17"/>
  <c r="L16" i="17"/>
  <c r="P16" i="17"/>
  <c r="L15" i="17"/>
  <c r="N15" i="17" s="1"/>
  <c r="P15" i="17"/>
  <c r="L14" i="17"/>
  <c r="N14" i="17" s="1"/>
  <c r="P14" i="17"/>
  <c r="L13" i="17"/>
  <c r="N13" i="17" s="1"/>
  <c r="P13" i="17"/>
  <c r="L12" i="17"/>
  <c r="N12" i="17" s="1"/>
  <c r="P12" i="17"/>
  <c r="M15" i="15"/>
  <c r="K15" i="15"/>
  <c r="Q15" i="15" s="1"/>
  <c r="M10" i="15"/>
  <c r="K10" i="15"/>
  <c r="Q10" i="15" s="1"/>
  <c r="M11" i="15"/>
  <c r="K11" i="15"/>
  <c r="Q11" i="15" s="1"/>
  <c r="M14" i="15"/>
  <c r="K14" i="15"/>
  <c r="M13" i="15"/>
  <c r="K13" i="15"/>
  <c r="M12" i="15"/>
  <c r="K12" i="15"/>
  <c r="Q12" i="15" s="1"/>
  <c r="M11" i="14"/>
  <c r="K11" i="14"/>
  <c r="Q11" i="14" s="1"/>
  <c r="M12" i="14"/>
  <c r="K12" i="14"/>
  <c r="Q12" i="14" s="1"/>
  <c r="M10" i="14"/>
  <c r="K10" i="14"/>
  <c r="Q10" i="14" s="1"/>
  <c r="M13" i="5"/>
  <c r="K13" i="5"/>
  <c r="M12" i="5"/>
  <c r="K12" i="5"/>
  <c r="Q12" i="5" s="1"/>
  <c r="M11" i="5"/>
  <c r="K11" i="5"/>
  <c r="Q11" i="5" s="1"/>
  <c r="M15" i="11"/>
  <c r="K15" i="11"/>
  <c r="Q15" i="11" s="1"/>
  <c r="M14" i="11"/>
  <c r="K14" i="11"/>
  <c r="M13" i="21"/>
  <c r="K13" i="21"/>
  <c r="P13" i="21" s="1"/>
  <c r="K12" i="21"/>
  <c r="M15" i="21"/>
  <c r="K15" i="21"/>
  <c r="Q15" i="21" s="1"/>
  <c r="M14" i="21"/>
  <c r="K14" i="21"/>
  <c r="Q13" i="5" l="1"/>
  <c r="P14" i="21"/>
  <c r="L14" i="15"/>
  <c r="N14" i="15" s="1"/>
  <c r="E89" i="20" s="1"/>
  <c r="G96" i="20" s="1"/>
  <c r="P13" i="15"/>
  <c r="Q14" i="11"/>
  <c r="O20" i="17"/>
  <c r="O19" i="17"/>
  <c r="N19" i="17"/>
  <c r="O18" i="17"/>
  <c r="O17" i="17"/>
  <c r="O16" i="17"/>
  <c r="N16" i="17"/>
  <c r="O15" i="17"/>
  <c r="O14" i="17"/>
  <c r="O13" i="17"/>
  <c r="O12" i="17"/>
  <c r="L15" i="15"/>
  <c r="N15" i="15" s="1"/>
  <c r="P15" i="15"/>
  <c r="P14" i="15"/>
  <c r="Q14" i="15"/>
  <c r="P10" i="15"/>
  <c r="L10" i="15"/>
  <c r="N10" i="15" s="1"/>
  <c r="L11" i="15"/>
  <c r="N11" i="15" s="1"/>
  <c r="P11" i="15"/>
  <c r="L12" i="15"/>
  <c r="P12" i="15"/>
  <c r="Q13" i="15"/>
  <c r="L13" i="15"/>
  <c r="L11" i="14"/>
  <c r="N11" i="14" s="1"/>
  <c r="P11" i="14"/>
  <c r="L10" i="14"/>
  <c r="N10" i="14" s="1"/>
  <c r="P10" i="14"/>
  <c r="L12" i="14"/>
  <c r="N12" i="14" s="1"/>
  <c r="P12" i="14"/>
  <c r="L11" i="5"/>
  <c r="N11" i="5" s="1"/>
  <c r="P11" i="5"/>
  <c r="L13" i="5"/>
  <c r="N13" i="5" s="1"/>
  <c r="E87" i="20" s="1"/>
  <c r="G94" i="20" s="1"/>
  <c r="P13" i="5"/>
  <c r="L12" i="5"/>
  <c r="N12" i="5" s="1"/>
  <c r="P12" i="5"/>
  <c r="L15" i="11"/>
  <c r="N15" i="11" s="1"/>
  <c r="P15" i="11"/>
  <c r="L14" i="11"/>
  <c r="N14" i="11" s="1"/>
  <c r="E85" i="20" s="1"/>
  <c r="G92" i="20" s="1"/>
  <c r="P14" i="11"/>
  <c r="Q13" i="21"/>
  <c r="L13" i="21"/>
  <c r="N13" i="21" s="1"/>
  <c r="L15" i="21"/>
  <c r="N15" i="21" s="1"/>
  <c r="P15" i="21"/>
  <c r="Q14" i="21"/>
  <c r="L14" i="21"/>
  <c r="N14" i="21" s="1"/>
  <c r="E86" i="20" s="1"/>
  <c r="G93" i="20" s="1"/>
  <c r="O11" i="5" l="1"/>
  <c r="O14" i="15"/>
  <c r="O15" i="15"/>
  <c r="O10" i="15"/>
  <c r="O11" i="15"/>
  <c r="O13" i="15"/>
  <c r="N13" i="15"/>
  <c r="E88" i="20" s="1"/>
  <c r="G95" i="20" s="1"/>
  <c r="N12" i="15"/>
  <c r="O12" i="15"/>
  <c r="O11" i="14"/>
  <c r="O10" i="14"/>
  <c r="O12" i="14"/>
  <c r="O13" i="5"/>
  <c r="O12" i="5"/>
  <c r="O15" i="11"/>
  <c r="O14" i="11"/>
  <c r="O13" i="21"/>
  <c r="O15" i="21"/>
  <c r="O14" i="21"/>
  <c r="C69" i="20" l="1"/>
  <c r="K11" i="17" l="1"/>
  <c r="K10" i="17"/>
  <c r="K9" i="17"/>
  <c r="K8" i="17"/>
  <c r="K7" i="17"/>
  <c r="K6" i="17"/>
  <c r="K12" i="16"/>
  <c r="K11" i="16"/>
  <c r="K10" i="16"/>
  <c r="K9" i="16"/>
  <c r="K8" i="16"/>
  <c r="K7" i="16"/>
  <c r="K6" i="16"/>
  <c r="K9" i="15"/>
  <c r="K8" i="15"/>
  <c r="K7" i="15"/>
  <c r="K6" i="15"/>
  <c r="K9" i="14"/>
  <c r="K8" i="14"/>
  <c r="K7" i="14"/>
  <c r="K6" i="14"/>
  <c r="K9" i="5"/>
  <c r="K8" i="5"/>
  <c r="K7" i="5"/>
  <c r="K6" i="5"/>
  <c r="P12" i="21"/>
  <c r="K11" i="21"/>
  <c r="Q11" i="21" s="1"/>
  <c r="K10" i="21"/>
  <c r="L10" i="21" s="1"/>
  <c r="K9" i="21"/>
  <c r="P9" i="21" s="1"/>
  <c r="K8" i="21"/>
  <c r="P8" i="21" s="1"/>
  <c r="K7" i="21"/>
  <c r="L7" i="21" s="1"/>
  <c r="K6" i="21"/>
  <c r="P6" i="21" s="1"/>
  <c r="M6" i="21"/>
  <c r="M7" i="21"/>
  <c r="M8" i="21"/>
  <c r="M9" i="21"/>
  <c r="M10" i="21"/>
  <c r="M11" i="21"/>
  <c r="M12" i="21"/>
  <c r="K9" i="11"/>
  <c r="K10" i="11"/>
  <c r="K11" i="11"/>
  <c r="K12" i="11"/>
  <c r="L12" i="21" l="1"/>
  <c r="O12" i="21" s="1"/>
  <c r="Q12" i="21"/>
  <c r="P10" i="21"/>
  <c r="Q10" i="21"/>
  <c r="Q7" i="21"/>
  <c r="P7" i="21"/>
  <c r="P11" i="21"/>
  <c r="L11" i="21"/>
  <c r="N11" i="21" s="1"/>
  <c r="N10" i="21"/>
  <c r="O10" i="21"/>
  <c r="L8" i="21"/>
  <c r="N8" i="21" s="1"/>
  <c r="Q8" i="21"/>
  <c r="L9" i="21"/>
  <c r="N9" i="21" s="1"/>
  <c r="L6" i="21"/>
  <c r="N6" i="21" s="1"/>
  <c r="Q6" i="21"/>
  <c r="Q9" i="21"/>
  <c r="N7" i="21"/>
  <c r="O7" i="21"/>
  <c r="C4" i="20"/>
  <c r="N12" i="21" l="1"/>
  <c r="O11" i="21"/>
  <c r="O8" i="21"/>
  <c r="O9" i="21"/>
  <c r="O6" i="21"/>
  <c r="Q11" i="18"/>
  <c r="P11" i="18"/>
  <c r="M11" i="18"/>
  <c r="L11" i="18"/>
  <c r="Q10" i="18"/>
  <c r="P10" i="18"/>
  <c r="M10" i="18"/>
  <c r="L10" i="18"/>
  <c r="Q9" i="18"/>
  <c r="P9" i="18"/>
  <c r="M9" i="18"/>
  <c r="L9" i="18"/>
  <c r="Q7" i="18"/>
  <c r="P7" i="18"/>
  <c r="M7" i="18"/>
  <c r="L7" i="18"/>
  <c r="Q6" i="18"/>
  <c r="P6" i="18"/>
  <c r="M6" i="18"/>
  <c r="L6" i="18"/>
  <c r="Q11" i="17"/>
  <c r="P11" i="17"/>
  <c r="M11" i="17"/>
  <c r="L11" i="17"/>
  <c r="Q10" i="17"/>
  <c r="P10" i="17"/>
  <c r="M10" i="17"/>
  <c r="L10" i="17"/>
  <c r="Q9" i="17"/>
  <c r="P9" i="17"/>
  <c r="M9" i="17"/>
  <c r="L9" i="17"/>
  <c r="Q8" i="17"/>
  <c r="P8" i="17"/>
  <c r="M8" i="17"/>
  <c r="L8" i="17"/>
  <c r="Q7" i="17"/>
  <c r="P7" i="17"/>
  <c r="M7" i="17"/>
  <c r="L7" i="17"/>
  <c r="Q6" i="17"/>
  <c r="P6" i="17"/>
  <c r="M6" i="17"/>
  <c r="L6" i="17"/>
  <c r="Q12" i="16"/>
  <c r="P12" i="16"/>
  <c r="M12" i="16"/>
  <c r="L12" i="16"/>
  <c r="Q11" i="16"/>
  <c r="P11" i="16"/>
  <c r="M11" i="16"/>
  <c r="L11" i="16"/>
  <c r="Q10" i="16"/>
  <c r="P10" i="16"/>
  <c r="M10" i="16"/>
  <c r="L10" i="16"/>
  <c r="Q9" i="16"/>
  <c r="P9" i="16"/>
  <c r="M9" i="16"/>
  <c r="L9" i="16"/>
  <c r="Q8" i="16"/>
  <c r="P8" i="16"/>
  <c r="M8" i="16"/>
  <c r="L8" i="16"/>
  <c r="Q7" i="16"/>
  <c r="P7" i="16"/>
  <c r="M7" i="16"/>
  <c r="L7" i="16"/>
  <c r="Q6" i="16"/>
  <c r="P6" i="16"/>
  <c r="M6" i="16"/>
  <c r="L6" i="16"/>
  <c r="Q9" i="15"/>
  <c r="P9" i="15"/>
  <c r="M9" i="15"/>
  <c r="L9" i="15"/>
  <c r="Q8" i="15"/>
  <c r="P8" i="15"/>
  <c r="M8" i="15"/>
  <c r="L8" i="15"/>
  <c r="Q7" i="15"/>
  <c r="P7" i="15"/>
  <c r="M7" i="15"/>
  <c r="L7" i="15"/>
  <c r="Q6" i="15"/>
  <c r="P6" i="15"/>
  <c r="M6" i="15"/>
  <c r="L6" i="15"/>
  <c r="Q9" i="14"/>
  <c r="P9" i="14"/>
  <c r="M9" i="14"/>
  <c r="L9" i="14"/>
  <c r="Q8" i="14"/>
  <c r="P8" i="14"/>
  <c r="M8" i="14"/>
  <c r="L8" i="14"/>
  <c r="Q7" i="14"/>
  <c r="P7" i="14"/>
  <c r="M7" i="14"/>
  <c r="L7" i="14"/>
  <c r="Q6" i="14"/>
  <c r="P6" i="14"/>
  <c r="M6" i="14"/>
  <c r="L6" i="14"/>
  <c r="L9" i="11"/>
  <c r="L10" i="11"/>
  <c r="L11" i="11"/>
  <c r="L12" i="11"/>
  <c r="P7" i="5"/>
  <c r="P8" i="5"/>
  <c r="P9" i="5"/>
  <c r="Q7" i="5"/>
  <c r="Q8" i="5"/>
  <c r="Q9" i="5"/>
  <c r="L7" i="5"/>
  <c r="L8" i="5"/>
  <c r="L9" i="5"/>
  <c r="L6" i="5"/>
  <c r="M9" i="5"/>
  <c r="M8" i="5"/>
  <c r="M7" i="5"/>
  <c r="Q6" i="5"/>
  <c r="P6" i="5"/>
  <c r="M6" i="5"/>
  <c r="O11" i="16" l="1"/>
  <c r="N7" i="17"/>
  <c r="O9" i="17"/>
  <c r="O11" i="17"/>
  <c r="N8" i="17"/>
  <c r="B18" i="15"/>
  <c r="E13" i="20" s="1"/>
  <c r="C17" i="21"/>
  <c r="D17" i="21" s="1"/>
  <c r="B15" i="14"/>
  <c r="E12" i="20" s="1"/>
  <c r="N7" i="18"/>
  <c r="N9" i="18"/>
  <c r="O6" i="17"/>
  <c r="O10" i="18"/>
  <c r="O6" i="18"/>
  <c r="N11" i="17"/>
  <c r="O10" i="17"/>
  <c r="O7" i="17"/>
  <c r="N11" i="16"/>
  <c r="O10" i="16"/>
  <c r="O9" i="16"/>
  <c r="O7" i="16"/>
  <c r="O6" i="16"/>
  <c r="O9" i="15"/>
  <c r="O6" i="15"/>
  <c r="N9" i="5"/>
  <c r="B15" i="16"/>
  <c r="E14" i="20" s="1"/>
  <c r="N9" i="16"/>
  <c r="N12" i="16"/>
  <c r="N7" i="15"/>
  <c r="O8" i="15"/>
  <c r="N8" i="5"/>
  <c r="N7" i="5"/>
  <c r="N6" i="18"/>
  <c r="O7" i="18"/>
  <c r="O11" i="18"/>
  <c r="O9" i="18"/>
  <c r="B14" i="18"/>
  <c r="E16" i="20" s="1"/>
  <c r="N10" i="18"/>
  <c r="N11" i="18"/>
  <c r="O8" i="17"/>
  <c r="N6" i="17"/>
  <c r="N9" i="17"/>
  <c r="N10" i="17"/>
  <c r="B24" i="17"/>
  <c r="E15" i="20" s="1"/>
  <c r="N7" i="16"/>
  <c r="N8" i="16"/>
  <c r="O8" i="16"/>
  <c r="N6" i="16"/>
  <c r="N10" i="16"/>
  <c r="O12" i="16"/>
  <c r="N6" i="15"/>
  <c r="O7" i="15"/>
  <c r="N8" i="15"/>
  <c r="N9" i="15"/>
  <c r="O6" i="14"/>
  <c r="O8" i="14"/>
  <c r="O9" i="14"/>
  <c r="N7" i="14"/>
  <c r="N8" i="14"/>
  <c r="N6" i="14"/>
  <c r="O7" i="14"/>
  <c r="N9" i="14"/>
  <c r="B16" i="5"/>
  <c r="N6" i="5"/>
  <c r="O8" i="5"/>
  <c r="O6" i="5"/>
  <c r="O7" i="5"/>
  <c r="O9" i="5"/>
  <c r="E17" i="3" l="1"/>
  <c r="C23" i="17"/>
  <c r="D23" i="17" s="1"/>
  <c r="C14" i="16"/>
  <c r="D14" i="16" s="1"/>
  <c r="C17" i="15"/>
  <c r="D17" i="15" s="1"/>
  <c r="C13" i="18"/>
  <c r="D13" i="18" s="1"/>
  <c r="C15" i="5"/>
  <c r="C16" i="3" s="1"/>
  <c r="E16" i="3"/>
  <c r="E11" i="20"/>
  <c r="C14" i="14"/>
  <c r="C15" i="20" l="1"/>
  <c r="D15" i="20" s="1"/>
  <c r="C14" i="20"/>
  <c r="D14" i="20" s="1"/>
  <c r="C13" i="20"/>
  <c r="D13" i="20" s="1"/>
  <c r="C16" i="20"/>
  <c r="D16" i="20" s="1"/>
  <c r="D15" i="5"/>
  <c r="C11" i="20"/>
  <c r="D11" i="20" s="1"/>
  <c r="D14" i="14"/>
  <c r="C12" i="20"/>
  <c r="D12" i="20" s="1"/>
  <c r="B18" i="21"/>
  <c r="B20" i="20"/>
  <c r="P9" i="11"/>
  <c r="P10" i="11"/>
  <c r="P11" i="11"/>
  <c r="P12" i="11"/>
  <c r="E15" i="3" l="1"/>
  <c r="E10" i="20"/>
  <c r="B19" i="11"/>
  <c r="E9" i="20" s="1"/>
  <c r="Q9" i="11"/>
  <c r="Q10" i="11"/>
  <c r="Q11" i="11"/>
  <c r="Q12" i="11"/>
  <c r="E19" i="20" l="1"/>
  <c r="C15" i="3"/>
  <c r="C10" i="20"/>
  <c r="D10" i="20" s="1"/>
  <c r="E14" i="3"/>
  <c r="M9" i="11"/>
  <c r="O9" i="11" s="1"/>
  <c r="M10" i="11"/>
  <c r="M11" i="11"/>
  <c r="M12" i="11"/>
  <c r="N12" i="11" l="1"/>
  <c r="O12" i="11"/>
  <c r="N11" i="11"/>
  <c r="O11" i="11"/>
  <c r="N10" i="11"/>
  <c r="O10" i="11"/>
  <c r="G91" i="20"/>
  <c r="G105" i="20" s="1"/>
  <c r="N9" i="11"/>
  <c r="C47" i="3"/>
  <c r="C48" i="3"/>
  <c r="B29" i="20" l="1"/>
  <c r="C18" i="11"/>
  <c r="C9" i="20" s="1"/>
  <c r="C19" i="20" s="1"/>
  <c r="D19" i="20" s="1"/>
  <c r="D9" i="20" l="1"/>
  <c r="E21" i="3"/>
  <c r="E20" i="3"/>
  <c r="E19" i="3"/>
  <c r="F9" i="20"/>
  <c r="E18" i="3" l="1"/>
  <c r="F13" i="20"/>
  <c r="F14" i="20"/>
  <c r="F15" i="20"/>
  <c r="F10" i="20"/>
  <c r="F16" i="20"/>
  <c r="F12" i="20"/>
  <c r="F11" i="20"/>
  <c r="C17" i="3"/>
  <c r="F15" i="3"/>
  <c r="F17" i="3" l="1"/>
  <c r="D17" i="3"/>
  <c r="B21" i="20"/>
  <c r="C21" i="3"/>
  <c r="F21" i="3" s="1"/>
  <c r="C19" i="3"/>
  <c r="F19" i="3" s="1"/>
  <c r="C20" i="3"/>
  <c r="F20" i="3" s="1"/>
  <c r="C18" i="3"/>
  <c r="F18" i="3" s="1"/>
  <c r="D18" i="11"/>
  <c r="C14" i="3" l="1"/>
  <c r="F14" i="3" s="1"/>
  <c r="D14" i="3" l="1"/>
  <c r="D19" i="3"/>
  <c r="D18" i="3"/>
  <c r="D21" i="3"/>
  <c r="D20" i="3"/>
  <c r="D15" i="3"/>
  <c r="D16" i="3" l="1"/>
  <c r="F16" i="3"/>
</calcChain>
</file>

<file path=xl/sharedStrings.xml><?xml version="1.0" encoding="utf-8"?>
<sst xmlns="http://schemas.openxmlformats.org/spreadsheetml/2006/main" count="372" uniqueCount="227">
  <si>
    <t>Bewertung</t>
  </si>
  <si>
    <t>Gewichtung</t>
  </si>
  <si>
    <t>Experte</t>
  </si>
  <si>
    <t>Fortgeschrittener</t>
  </si>
  <si>
    <t>Botschafter</t>
  </si>
  <si>
    <t>nicht relevant</t>
  </si>
  <si>
    <t>Beschriftung:</t>
  </si>
  <si>
    <t>Frage / Einschätzung</t>
  </si>
  <si>
    <t>Verpackung</t>
  </si>
  <si>
    <t>Produktdesign</t>
  </si>
  <si>
    <t>Lieferketten</t>
  </si>
  <si>
    <t>Drop-Down</t>
  </si>
  <si>
    <t>gering</t>
  </si>
  <si>
    <t>mittel</t>
  </si>
  <si>
    <t>hoch</t>
  </si>
  <si>
    <t>k. A.</t>
  </si>
  <si>
    <t>Punkte</t>
  </si>
  <si>
    <t>Trifft nicht zu.</t>
  </si>
  <si>
    <t>Einstufung</t>
  </si>
  <si>
    <t>Readiness-Check Material- und Rohstoffeffizienz</t>
  </si>
  <si>
    <t>Arbeitsabläufe</t>
  </si>
  <si>
    <t>Logistik und Lagerhaltung</t>
  </si>
  <si>
    <t>Digitalisierung</t>
  </si>
  <si>
    <t>Abfallmanagement</t>
  </si>
  <si>
    <t>Bearbeitungsgrad</t>
  </si>
  <si>
    <t>Platz für eigene Anmerkungen</t>
  </si>
  <si>
    <t>Relevanz für Unternehmen</t>
  </si>
  <si>
    <t>Relevanz</t>
  </si>
  <si>
    <t>Berücksichtigung für Durchschnittswert</t>
  </si>
  <si>
    <t>Durchschnittliche Bewertung (gewichtet nach Relevanz):</t>
  </si>
  <si>
    <t>Kategorie</t>
  </si>
  <si>
    <t>Ergebnisse</t>
  </si>
  <si>
    <t>Gesamter Durchschnitt</t>
  </si>
  <si>
    <t>Bewertungsskala</t>
  </si>
  <si>
    <t>Materialeinsatz und -verluste</t>
  </si>
  <si>
    <t>1. Materialeinsatz und -verluste</t>
  </si>
  <si>
    <t>3. Lieferketten</t>
  </si>
  <si>
    <t>4. Produktdesign</t>
  </si>
  <si>
    <t>5. Verpackung</t>
  </si>
  <si>
    <t>6. Logistik und Lagerhaltung</t>
  </si>
  <si>
    <t>7. Arbeitsabläufe</t>
  </si>
  <si>
    <t>8. Digitalisierung</t>
  </si>
  <si>
    <t>2.3  Wird eine Aufteilung der Materialabfälle auf einzelne Materialarten durchgeführt?</t>
  </si>
  <si>
    <t>2.4  Wird eine Aufteilung der Materialabfälle auf einzelne Produktionsschritte bzw. Produktgruppen durchgeführt?</t>
  </si>
  <si>
    <t>3.1  Sind die Lieferketten (sowohl beim Einkauf als auch beim Produktverkauf) durchgängig bekannt?</t>
  </si>
  <si>
    <t>4.2  Erfolgt die Optimierung anhand gezielter Vorgaben und Methoden, z. B. über detaillierte Analysen und Berechnungen?</t>
  </si>
  <si>
    <t>4.3  Haben die durchgeführten Optimierungsmaßnahmen bereits den Großteil der bekannten oder vermuteten Potenziale ausgeschöpft?</t>
  </si>
  <si>
    <t>5.1  Sind die Verpackungsmengen beim Wareneingang und Warenausgang bekannt?</t>
  </si>
  <si>
    <t>5.2  Werden die Verpackungsmengen beim Wareneingang und Warenausgang kostenmäßig bewertet?</t>
  </si>
  <si>
    <t>5.3  Wird der Verpackungseinsatz bei Zwischenschritten in der unternehmensinternen Prozesskette erfasst?</t>
  </si>
  <si>
    <t>6.1  Sind die Prozessschritte im Bereich der internen Logistik und Lagerhaltung schematisch bekannt bzw. dokumentiert und den zuständigen Mitarbeitern zugänglich?</t>
  </si>
  <si>
    <t>6.2  Ist der Aufwand für die Intralogistik und Lagerhaltung (insbesondere personell und maschinenbezogen) zahlenmäßig bekannt?</t>
  </si>
  <si>
    <t>6.4  Wurden bereits Untersuchungen und/oder softwarebasierte Analysen zur Optimierung der Logistik durchgeführt?</t>
  </si>
  <si>
    <t>6.6  Sind die vorhandenen Lagerkapazitäten ausreichend zur Sicherstellung eines reibungslosen Betriebsablaufs?</t>
  </si>
  <si>
    <t>1.5  Haben die bisher durchgeführten Materialeffizienzmaßnahmen den Großteil der bekannten oder vermuteten Potenziale ausgeschöpft?</t>
  </si>
  <si>
    <t>Einsteiger</t>
  </si>
  <si>
    <t>Gesamteinschätzung</t>
  </si>
  <si>
    <t>1.7  Wird der Materialeinsatz bereits beim Auftragseingang berücksichtigt (z. B. durch Zusammenlegung von Aufträgen)?</t>
  </si>
  <si>
    <t>2.6  Ist ein gesamtheitliches und konsequent genutztes Abfalltrennsystem vorhanden?</t>
  </si>
  <si>
    <t>3.2  Sind die Auswirkungen auf die Produktion bei Unterbrechungen der Lieferketten zahlenmäßig bekannt (z. B. verbleibende Zeit bis zum Produktionsstillstand)?</t>
  </si>
  <si>
    <t>6.7  Falls mehrere Lager vorhanden sind: Wurden die Platzierungen und Nutzungen der unterschiedlichen Lager bereits gesamtheitlich optimiert?</t>
  </si>
  <si>
    <t>8.5  Werden die im Unternehmen vorhandenen Daten aus den verschiedenen Abteilungen (Produktion, Controlling, Vertrieb etc.) gezielt zusammengeführt und verknüpft?</t>
  </si>
  <si>
    <t>Hilfswerte f. Diagrammdarstellung</t>
  </si>
  <si>
    <t>1.3  Werden Materialeinsatz und Materialausschuss der einzelnen Prozessschritte mengenmäßig erfasst?</t>
  </si>
  <si>
    <t>4.4  Werden beim Produktdesign auch Umweltauswirkungen außerhalb der eigenen Produktion berücksichtigt (z. B. hinsichtlich Langlebigkeit, Reparaturfreundlichkeit, Kreislauffähigkeit etc.)?</t>
  </si>
  <si>
    <t>Unternehmensname:</t>
  </si>
  <si>
    <t xml:space="preserve">Datum: </t>
  </si>
  <si>
    <t>Mustermann GmbH</t>
  </si>
  <si>
    <t>Trifft eingeschränkt zu</t>
  </si>
  <si>
    <t>Trifft teilweise zu</t>
  </si>
  <si>
    <t>Trifft größtenteils zu</t>
  </si>
  <si>
    <t>Trifft vollständig zu</t>
  </si>
  <si>
    <t>Skala ausgefüllt</t>
  </si>
  <si>
    <t>alles ausgefüllt</t>
  </si>
  <si>
    <t>Impressum</t>
  </si>
  <si>
    <t xml:space="preserve">2.1  Sind die anfallenden Materialabfälle als Gesamtmenge bekannt?
</t>
  </si>
  <si>
    <t xml:space="preserve">2.2  Werden die Materialabfälle kostenmäßig bewertet?
</t>
  </si>
  <si>
    <t xml:space="preserve">2.7  Sind die Entsorgungs- und Recyclingwege durchgängig bekannt?
</t>
  </si>
  <si>
    <t>2. Abfallmanagement</t>
  </si>
  <si>
    <t xml:space="preserve">3.4  Werden die Lieferketten fortwährend und systematisch optimiert?
</t>
  </si>
  <si>
    <t xml:space="preserve">6.3  Wird die unternehmensinterne Logistik systematisch optimiert?
</t>
  </si>
  <si>
    <t>Übersicht</t>
  </si>
  <si>
    <t>Sie haben sich mit dem Thema Material- und Rohstoffeffizienz bislang nur wenig befasst und kaum eine Maßnahme umgesetzt. Um es mit A. Schnitzler zu sagen: auch der erste Schritt gehört zum Weg! Verschaffen Sie sich deshalb als erstes eine Gesamtübersicht, z.B. mithilfe einer vereinfachten Bilanzdarstellung oder eines REZ Initialgesprächs. Wenden Sie sich gerne an uns!</t>
  </si>
  <si>
    <t>Sie haben sich bereits dem Thema Material- und Rohstoffeffizienz genähert und erste Maßnahmen im Unternehmen umgesetzt. Wie es bei Goethe so schön heißt: im Anfang war die Tat! Nutzen Sie Ihre bisherigen Erkenntnisse und Ideen zur Schaffung einer Gesamtübersicht, z.B. mithilfe einer vereinfachten Bilanzdarstellung und zum Austausch in einem REZ Initialgespräch. Treten Sie dazu gerne mit uns in Kontakt!</t>
  </si>
  <si>
    <t>Sie haben sich mit dem Thema Material- und Rohstoffeffizienz bereits in verschiedenen Bereichen Ihres Unternehmens befasst und setzen diese Maßnahmen in der Praxis um. „Aller Fortschritt besteht in der Erweiterung der Erkenntnis!“ sagte dazu K. Fiedler. Nutzen Sie deshalb Ihre vorhandenen Erkenntnisse und Ideen zu einer weitergehenden Betrachtung, z.B. mittels einer Materialflusskostenanalyse. Das REZ bietet Ihnen zum Erlernen der Methode das interaktive Planspiel RE:MFKR an. Weitere Informationen finden Sie auf unserer Homepage www.rez.bayern.de .</t>
  </si>
  <si>
    <t>Sie haben in Ihrem Unternehmen bereits in den meisten Bereichen Maßnahmen zur Material- und Rohstoffeffizienz umgesetzt. Um es mit L. Pasteur zu sagen: der Wille öffnet die Türen zum Erfolg! Dennoch lohnt sich eine tiefergehende Betrachtung des Themas basierend auf den bisherigen Erkenntnissen und mithilfe fortgeschrittener Methoden, z.B. einer softwarebasierten Materialflusskostenanalyse. Teilen Sie Ihre Erfolge und werden Sie als REZ Praxisbeispiel ein Vorbild für andere Unternehmen. Wir freuen uns von Ihnen zu hören!</t>
  </si>
  <si>
    <t>„Die Vergangenheit und die Gegenwart sind unsere Mittel. Die Zukunft allein ist unser Zweck!“ sagte B. Pascal. Sie haben sich mit der Material- und Rohstoffeffizienz in Ihrem Unternehmen bereits umfangreich befasst und setzen diese konsequent in der Praxis um. Damit haben Sie Ihr Unternehmen fit für die Zukunft gemacht. Tragen Sie diese Erfolge nach außen und lassen Sie andere Unternehmen als Vorbild an Ihrem Wissen teilhaben als REZ Praxisbeispiel! Treten Sie dazu gerne mit uns in Kontakt.</t>
  </si>
  <si>
    <t>Trifft nicht zu</t>
  </si>
  <si>
    <t>Bayerisches Landesamt für Umwelt</t>
  </si>
  <si>
    <t>Bürgermeister-Ulrich-Straße 160</t>
  </si>
  <si>
    <t>86179 Augsburg</t>
  </si>
  <si>
    <t>Telefon: 0821/9071-0</t>
  </si>
  <si>
    <t>Fax: 0821/9071-5556</t>
  </si>
  <si>
    <t>E-Mail: Poststelle</t>
  </si>
  <si>
    <t>Ust-Identifikationsnummer gemäß § 27 a Umsatzsteuergesetz: DE 811 335 517</t>
  </si>
  <si>
    <t>Herausgeber:</t>
  </si>
  <si>
    <t xml:space="preserve">Das Bayerische Landesamt für Umwelt wird durch seinen Präsidenten Dr. Christian Mikulla vertreten. </t>
  </si>
  <si>
    <t>Kontakt</t>
  </si>
  <si>
    <t>Ansprechpartner:</t>
  </si>
  <si>
    <t>Telefon: 0821/9071-5276</t>
  </si>
  <si>
    <t>Website: www.rez.bayern.de</t>
  </si>
  <si>
    <t>E-Mail: rez@lfu.bayern.de</t>
  </si>
  <si>
    <r>
      <rPr>
        <b/>
        <sz val="9.5"/>
        <rFont val="Arial"/>
        <family val="2"/>
      </rPr>
      <t>Ressourceneffizienz-Zentrum Bayern</t>
    </r>
    <r>
      <rPr>
        <sz val="9.5"/>
        <rFont val="Arial"/>
        <family val="2"/>
      </rPr>
      <t xml:space="preserve"> 
am Bayerischen Landesamt für Umwelt</t>
    </r>
  </si>
  <si>
    <t>Website: www.lfu.bayern.de</t>
  </si>
  <si>
    <t>Bedienungshinweise</t>
  </si>
  <si>
    <t>Neuling</t>
  </si>
  <si>
    <r>
      <rPr>
        <b/>
        <u/>
        <sz val="10"/>
        <rFont val="Arial"/>
        <family val="2"/>
      </rPr>
      <t>Ziel des Readiness-Checks:</t>
    </r>
    <r>
      <rPr>
        <sz val="10"/>
        <rFont val="Arial"/>
        <family val="2"/>
      </rPr>
      <t xml:space="preserve"> Ermöglichung einer schnellen Selbst-Einschätzung (15-30 Minuten) für Unternehmen, welchen Stand sie hinsichtlich des Themas Material- und Rohstoffeffizienz aufweisen, um basierend darauf Fokusbereiche für weitere Optimierungsmöglichkeiten zu ermitteln. Die Einstufung erfolgt dabei basierend auf der Eigeneinschätzung in fünf Kategorien vom Einsteiger bis zum Botschafter.
</t>
    </r>
    <r>
      <rPr>
        <b/>
        <u/>
        <sz val="10"/>
        <rFont val="Arial"/>
        <family val="2"/>
      </rPr>
      <t>Bedienung:</t>
    </r>
    <r>
      <rPr>
        <sz val="10"/>
        <rFont val="Arial"/>
        <family val="2"/>
      </rPr>
      <t xml:space="preserve"> In insgesamt acht Kategorien sind Fragen aufgeführt, die jeweils auf einer Skala von 1 ("Trifft nicht zu") bis 5 (Trifft voll zu") beantwortet werden sollen. Falls keine Antwort möglich ist, kann auch die Option "k. A." gewählt werden.  Da die Fragen für den jeweiligen Bearbeiter von unterschiedlicher Wichtigkeit sein können oder eventuell gar nicht zutreffen, ist eine zusätzliche Beurteilung der Relevanz vorgesehen. Für den Bearbeiter nicht relevante Fragen werden bei der Punktbewertung nicht berücksichtigt. Für eine Berücksichtigung bei der Gesamtbeurteilung müssen sowohl die Einschätzung zu den Fragen als auch die jeweilige Einschätzung zur Relevanz ausgewählt sein.  
</t>
    </r>
    <r>
      <rPr>
        <b/>
        <u/>
        <sz val="10"/>
        <rFont val="Arial"/>
        <family val="2"/>
      </rPr>
      <t>Navigation:</t>
    </r>
    <r>
      <rPr>
        <sz val="10"/>
        <rFont val="Arial"/>
        <family val="2"/>
      </rPr>
      <t xml:space="preserve"> Die Navigation erfolgt entweder über das Klicken auf die jeweiligen Reiter oder über die hinterlegten Links in den Pfeilen der jeweiligen Überschriften bzw. in der unten aufgeführten Tabelle. Durch Klicken des Home-Buttons in der linken oberen Ecke erreicht man wieder den Ergebnis-Reiter mit der grafischen Auswertung.
</t>
    </r>
    <r>
      <rPr>
        <b/>
        <u/>
        <sz val="10"/>
        <rFont val="Arial"/>
        <family val="2"/>
      </rPr>
      <t>Sonstige Hinweise:</t>
    </r>
    <r>
      <rPr>
        <sz val="10"/>
        <rFont val="Arial"/>
        <family val="2"/>
      </rPr>
      <t xml:space="preserve"> Der Bearbeitungsgrad der Fragen wird sowohl über die hinterlegte Farbe (rot: Fragen sind noch nicht vollständig ausgefüllt) als auch in der untenstehenden Tabelle dargestellt. Eine vollständige Bearbeitung ist für die Auswertung nicht zwingend notwendig, erhöht allerdings die Aussagekraft des Readiness-Checks deutlich. Bei einer versehentlichen Auswahl der Fragen-Bewertungen kann diese rückgängig gemacht werden, indem im entsprechenden Feld erneut das Auswahlfeld aufgerufen und dort die Leerzeile ausgewählt oder der Zelleinhalt über die Taste "Entfernen" gelöscht wird. Fett markierte Begriffe werden im Glossar definiert.
</t>
    </r>
    <r>
      <rPr>
        <b/>
        <u/>
        <sz val="10"/>
        <rFont val="Arial"/>
        <family val="2"/>
      </rPr>
      <t>Viel Erfolg bei der Bearbeitung!</t>
    </r>
  </si>
  <si>
    <t>Begriff</t>
  </si>
  <si>
    <t>Definition</t>
  </si>
  <si>
    <t xml:space="preserve">Quelle </t>
  </si>
  <si>
    <t xml:space="preserve">Das Geschäftsmodell beruht auf der nutzenorientierten Bezahlung von Chemikalien (z.B. €/m2 gereinigte Fläche) anstatt einer klassischen mengenbezogenen Bezahlung (€/t). Die Chemikalien werden nicht verkauft, sondern nur ihre Funktion oder Dienstleistung dem Käufer angeboten. Der Anbieter nimmt nach der Nutzung die Chemikalien zurück und ist für die umweltgerechte Aufbereitung/Entsorgung verantwortlich. Neben dem optimierten Einsatz von Chemikalien ergeben sich auch Vorteile in den Bereichen Umwelt- und Gesundheitsschutz. </t>
  </si>
  <si>
    <t xml:space="preserve">Der im Sprachgebrauch übliche Begriff der Digitalisierung umfasst zahlreiche betriebliche Aspekte, welche bezogen auf die Komplexität und Art völlig unterschiedlich sein können. Grundsätzlich kann daher in drei Stufen des Einsatzes digitaler Lösungen unterschieden werden:
1. Grundlegende digitale Datenverarbeitung mittels Unternehmensplanungswerkzeugen (sog. ERP Systeme) oder Softwarewerkzeugen für digitale Datenauswertung
2. Vernetzte Information und Kommunikation durch eine systematische Auswertung von Daten und den Einsatz von Kollaborationstools
3. Vernetzte Produkte und Dienstleistungen (auch oft als Industrie 4.0 bezeichnet) 
</t>
  </si>
  <si>
    <t>Laut Gabler Wirtschaftslexikon wird der Begriff Hilfsstoffe wie folgt definiert: "Begriff der Kostenrechnung für diejenigen Stoffe, die bei der Fertigung in das Erzeugnis eingehen, ohne Rohstoff zu sein, also nicht wesentlicher Bestandteil des Erzeugnisses werden, sondern lediglich eine Hilfsfunktion im fertigen Produkt erfüllen (Leim, Lack bei der Möbelproduktion).</t>
  </si>
  <si>
    <t>Gemäß Gabler Wirtschaftslexikon sind Kennzahlen die "Zusammenfassung von quantitativen, d. h. in Zahlen ausdrückbaren Informationen für den innerbetrieblichen (betriebsindividuelle Kennzahlen) und zwischenbetrieblichen (Branchen-Kennzahlen) Vergleich."</t>
  </si>
  <si>
    <t>Im Rahmen einer Kritikalitätsanalyse werden notwendige Rohstoffe bzgl. des ökologischen Schadenspotenzials, des Risikos für Versorgungsengpässe und ihrer strategischen Bedeutung für die Wirtschaft untersucht.</t>
  </si>
  <si>
    <t>Gemäß VDI Zentrum Ressourceneffizienz sind "Materialien [...] Stoffe oder Stoffgemische (Rohstoffe sowie höher verarbeitete Stoffe und Stoffgemische), die für die Herstellung von Produkten vorgesehen sind. Dazu zählen beispielsweise Kupferlegierungen, Glas oder Polyamid."</t>
  </si>
  <si>
    <t>Materialeffizienz ist das Verhältnis eines erzielten Nutzens zum dafür eingesetzten Materialaufwand. Die Materialeffizienz kann durch Prozessoptimierung (z. B. durch reduzierten Materialaufwand) oder Materialeinsparung (z. B. durch nachhaltiges Produktdesign) gesteigert werden.</t>
  </si>
  <si>
    <t>Laut Gabler Wirtschaftslexikon wird der Begriff Hilfsstoffe wie folgt definiert: "Begriff der Kostenrechnung für diejenigen Stoffe, die bei der Fertigung in das Erzeugnis eingehen, ohne Rohstoff zu sein, also nicht wesentlicher Bestandteil des Erzeugnisse."</t>
  </si>
  <si>
    <r>
      <t xml:space="preserve">Das Fraunhofer ITWM definiert Predicitive Maintenance als Instrument zur Prognose von "Risiken unerwünschter Betriebszustände und 
Ereignisse auf Basis der im Condition Monitoring [(Zustandsüberwachung) - </t>
    </r>
    <r>
      <rPr>
        <i/>
        <sz val="10"/>
        <color theme="1"/>
        <rFont val="Arial"/>
        <family val="2"/>
      </rPr>
      <t>Anm. d. Verf.</t>
    </r>
    <r>
      <rPr>
        <sz val="10"/>
        <color theme="1"/>
        <rFont val="Arial"/>
        <family val="2"/>
      </rPr>
      <t>] gewonnenen Erfahrungswerte. Diese Prognosen ermöglichen bedarfsorientierte Planungen von Service- und Wartungsaktionen. Sie werden sowohl für individuelle Anlagen als auch für Anlagenparks erstellt. Predictive Maintenance maximiert im Idealfall die Verfügbarkeit und liefert frühzeitig Informationen für zielgerichtete Wartungsaktionen."</t>
    </r>
  </si>
  <si>
    <t xml:space="preserve">Gemäß dem UBA Glossar zum Ressourcenschutz ist ein Produkt ein "unmittelbar angestrebtes Ergebnis eines Prozesses. Hierzu zählen bearbeitete Rohstoffe, Halb- und Fertigwaren, Energie sowie Dienstleistungen".
Das VDI Zentrum Ressourceneffizienz ordnet ein Produkt im Kontext von Herstellungsprozessen als "ein erzeugtes Gut, das durch eine Wertschöpfungssteigerung von Ausgangsmaterialen wie Rohstoffe, Halbwaren etc. entsteht", ein.
</t>
  </si>
  <si>
    <t>Das VDI Zentrum Ressourceneffizienz definiert in Anlehnung an das UBA Glossar Ressourcenschutz einen Produktionsprozess als "einen Satz von in Wechselbeziehung oder Wechselwirkung stehenden Tätigkeiten, die einen Input, wie Materialien und Energie in einen Output, wie Halbzeuge und fertige Produkte umwandeln. Im unternehmerischen Zusammenhang versteht man darunter einen gerichteten Verlauf oder eine geplante Abwicklung bzw. ein bestimmtes Verfahren, dass zur Herstellung eines Produkts dient oder bei festgeschriebener Ausgangssituation zu einem vorbestimmten Ergebnis führt".</t>
  </si>
  <si>
    <t>"Satz von in Wechselbeziehung oder Wechselwirkung stehenden Tätigkeiten, der Eingaben (Input) in Ergebnisse (Output) umwandelt."</t>
  </si>
  <si>
    <t>Das VDI Zentrum Ressourceneffizienz bezieht sich in seiner Definition auf die Europäische Roadmap für Prozessintensivierung: „Prozessintensivierung ist eine Zusammenstellung radikal innovativer Prinzipien (Paradigmenwechsel) für Apparate und Prozesse, welche hinsichtlich der Effizienz von Prozessen oder Prozessketten, Investitions- und Betriebskosten, Qualität, Abfall, Prozesssicherheit (und andere Aspekte) eine signifikante Verbesserung mit sich bringen kann.“</t>
  </si>
  <si>
    <t>Ressourceneffizienz ist gemäß dem VDI Zentrum Ressourceneffizienz "das Verhältnis eines bestimmten Nutzens oder Ergebnisses zum dafür benötigten Ressourceneinsatz.  Die Steigerung der Ressourceneffizienz ist eine der Strategien zur relativen oder absoluten Verringerung des Ressourceneinsatzes".</t>
  </si>
  <si>
    <t>Gemäß dem VDI Zentrum Ressourceneffizienz handelt es sich um "Stoffe, die – optional bis auf die Lösung aus ihrer natürlichen Quelle – noch keine Bearbeitung erfahren haben. Sie werden aus der Natur gewonnen und entweder direkt verwendet oder als Ausgangsstoff zur weiteren Verarbeitung verwertet. Es kann zwischen Primär- und Sekundärrohstoff unterschieden werden".
Außerdem werden Rohstoffe oft danach unterteilt, ob sie (nicht) erneuerbar, biotisch oder abiotisch sind.</t>
  </si>
  <si>
    <t>Die Rohstoffeffizienz beschreibt in der Ressourceneffizienz das Verhältnis zwischen einem bestimmten Nutzen und dem dafür benötigten Rohstoffeinsatz.</t>
  </si>
  <si>
    <t>Das VDI Zentrum Ressourceneffizienz beschreibt einen Sekundärrohstoff als einen "Rohstoff, der aus Abfällen bzw. bereits genutzten und/oder verarbeiteten Rohstoffen entnommen, weiterverarbeitet und einer neuen Nutzung zugeführt wird. Der Sekundärrohstoff ist ein Produkt einer Kreislaufwirtschaft."</t>
  </si>
  <si>
    <t>Laut Umweltbundesamt ist ein Stoffstrom eine "gerichtete Bewegung von Stoffen und Stoffgemischen. Es gibt natürliche Stoffströme wie den Nährstoffkreislauf in 
Ökosystemen und vom Menschen induzierte oder veränderte Stoffströme wie Rohstoffströme und Abfallströme."</t>
  </si>
  <si>
    <t>Ein Trennverfahren beschreibt eine prozessorientiere Vorgehensweise, welche Stoffe voneinander trennt. Dies kann physikalisch-chemisch, thermisch oder mechanisch stattfinden.</t>
  </si>
  <si>
    <r>
      <t xml:space="preserve">Glossar </t>
    </r>
    <r>
      <rPr>
        <b/>
        <vertAlign val="superscript"/>
        <sz val="16"/>
        <color theme="3"/>
        <rFont val="Arial"/>
        <family val="2"/>
      </rPr>
      <t>(*)</t>
    </r>
  </si>
  <si>
    <r>
      <rPr>
        <vertAlign val="superscript"/>
        <sz val="10"/>
        <color theme="1"/>
        <rFont val="Arial"/>
        <family val="2"/>
      </rPr>
      <t>1</t>
    </r>
    <r>
      <rPr>
        <sz val="10"/>
        <color theme="1"/>
        <rFont val="Arial"/>
        <family val="2"/>
      </rPr>
      <t>Chemikalienleasing</t>
    </r>
  </si>
  <si>
    <r>
      <rPr>
        <vertAlign val="superscript"/>
        <sz val="10"/>
        <color theme="1"/>
        <rFont val="Arial"/>
        <family val="2"/>
      </rPr>
      <t>2</t>
    </r>
    <r>
      <rPr>
        <sz val="10"/>
        <color theme="1"/>
        <rFont val="Arial"/>
        <family val="2"/>
      </rPr>
      <t>Digitalisierung</t>
    </r>
  </si>
  <si>
    <r>
      <rPr>
        <vertAlign val="superscript"/>
        <sz val="10"/>
        <color theme="1"/>
        <rFont val="Arial"/>
        <family val="2"/>
      </rPr>
      <t>3</t>
    </r>
    <r>
      <rPr>
        <sz val="10"/>
        <color theme="1"/>
        <rFont val="Arial"/>
        <family val="2"/>
      </rPr>
      <t>Hilfsstoffe</t>
    </r>
  </si>
  <si>
    <r>
      <rPr>
        <vertAlign val="superscript"/>
        <sz val="10"/>
        <color theme="1"/>
        <rFont val="Arial"/>
        <family val="2"/>
      </rPr>
      <t>4</t>
    </r>
    <r>
      <rPr>
        <sz val="10"/>
        <color theme="1"/>
        <rFont val="Arial"/>
        <family val="2"/>
      </rPr>
      <t>Kennzahlen</t>
    </r>
  </si>
  <si>
    <r>
      <rPr>
        <vertAlign val="superscript"/>
        <sz val="10"/>
        <color theme="1"/>
        <rFont val="Arial"/>
        <family val="2"/>
      </rPr>
      <t>5</t>
    </r>
    <r>
      <rPr>
        <sz val="10"/>
        <color theme="1"/>
        <rFont val="Arial"/>
        <family val="2"/>
      </rPr>
      <t>Kritikalitätsanalyse</t>
    </r>
  </si>
  <si>
    <r>
      <rPr>
        <vertAlign val="superscript"/>
        <sz val="10"/>
        <color theme="1"/>
        <rFont val="Arial"/>
        <family val="2"/>
      </rPr>
      <t>6</t>
    </r>
    <r>
      <rPr>
        <sz val="10"/>
        <color theme="1"/>
        <rFont val="Arial"/>
        <family val="2"/>
      </rPr>
      <t>Materialien</t>
    </r>
  </si>
  <si>
    <r>
      <rPr>
        <vertAlign val="superscript"/>
        <sz val="10"/>
        <color theme="1"/>
        <rFont val="Arial"/>
        <family val="2"/>
      </rPr>
      <t>7</t>
    </r>
    <r>
      <rPr>
        <sz val="10"/>
        <color theme="1"/>
        <rFont val="Arial"/>
        <family val="2"/>
      </rPr>
      <t>Materialeffizienz</t>
    </r>
  </si>
  <si>
    <r>
      <rPr>
        <vertAlign val="superscript"/>
        <sz val="10"/>
        <color theme="1"/>
        <rFont val="Arial"/>
        <family val="2"/>
      </rPr>
      <t>8</t>
    </r>
    <r>
      <rPr>
        <sz val="10"/>
        <color theme="1"/>
        <rFont val="Arial"/>
        <family val="2"/>
      </rPr>
      <t>Materialflusskostenrechnung</t>
    </r>
  </si>
  <si>
    <r>
      <rPr>
        <vertAlign val="superscript"/>
        <sz val="10"/>
        <color theme="1"/>
        <rFont val="Arial"/>
        <family val="2"/>
      </rPr>
      <t>9</t>
    </r>
    <r>
      <rPr>
        <sz val="10"/>
        <color theme="1"/>
        <rFont val="Arial"/>
        <family val="2"/>
      </rPr>
      <t>Predictive Maintenance</t>
    </r>
  </si>
  <si>
    <r>
      <rPr>
        <vertAlign val="superscript"/>
        <sz val="10"/>
        <color theme="1"/>
        <rFont val="Arial"/>
        <family val="2"/>
      </rPr>
      <t>10</t>
    </r>
    <r>
      <rPr>
        <sz val="10"/>
        <color theme="1"/>
        <rFont val="Arial"/>
        <family val="2"/>
      </rPr>
      <t>Produkt</t>
    </r>
  </si>
  <si>
    <r>
      <rPr>
        <vertAlign val="superscript"/>
        <sz val="10"/>
        <color theme="1"/>
        <rFont val="Arial"/>
        <family val="2"/>
      </rPr>
      <t>11</t>
    </r>
    <r>
      <rPr>
        <sz val="10"/>
        <color theme="1"/>
        <rFont val="Arial"/>
        <family val="2"/>
      </rPr>
      <t>Produktionsprozess</t>
    </r>
  </si>
  <si>
    <r>
      <rPr>
        <vertAlign val="superscript"/>
        <sz val="10"/>
        <color theme="1"/>
        <rFont val="Arial"/>
        <family val="2"/>
      </rPr>
      <t>12</t>
    </r>
    <r>
      <rPr>
        <sz val="10"/>
        <color theme="1"/>
        <rFont val="Arial"/>
        <family val="2"/>
      </rPr>
      <t>Prozess</t>
    </r>
  </si>
  <si>
    <r>
      <rPr>
        <vertAlign val="superscript"/>
        <sz val="10"/>
        <color theme="1"/>
        <rFont val="Arial"/>
        <family val="2"/>
      </rPr>
      <t>13</t>
    </r>
    <r>
      <rPr>
        <sz val="10"/>
        <color theme="1"/>
        <rFont val="Arial"/>
        <family val="2"/>
      </rPr>
      <t>Prozessintensivierung</t>
    </r>
  </si>
  <si>
    <r>
      <rPr>
        <vertAlign val="superscript"/>
        <sz val="10"/>
        <color theme="1"/>
        <rFont val="Arial"/>
        <family val="2"/>
      </rPr>
      <t>14</t>
    </r>
    <r>
      <rPr>
        <sz val="10"/>
        <color theme="1"/>
        <rFont val="Arial"/>
        <family val="2"/>
      </rPr>
      <t>Ressourceneffizienz</t>
    </r>
  </si>
  <si>
    <r>
      <rPr>
        <vertAlign val="superscript"/>
        <sz val="10"/>
        <color theme="1"/>
        <rFont val="Arial"/>
        <family val="2"/>
      </rPr>
      <t>15</t>
    </r>
    <r>
      <rPr>
        <sz val="10"/>
        <color theme="1"/>
        <rFont val="Arial"/>
        <family val="2"/>
      </rPr>
      <t>Rohstoffe</t>
    </r>
  </si>
  <si>
    <r>
      <rPr>
        <vertAlign val="superscript"/>
        <sz val="10"/>
        <color theme="1"/>
        <rFont val="Arial"/>
        <family val="2"/>
      </rPr>
      <t>16</t>
    </r>
    <r>
      <rPr>
        <sz val="10"/>
        <color theme="1"/>
        <rFont val="Arial"/>
        <family val="2"/>
      </rPr>
      <t>Rohstoffeffizienz</t>
    </r>
  </si>
  <si>
    <r>
      <rPr>
        <vertAlign val="superscript"/>
        <sz val="10"/>
        <color theme="1"/>
        <rFont val="Arial"/>
        <family val="2"/>
      </rPr>
      <t>17</t>
    </r>
    <r>
      <rPr>
        <sz val="10"/>
        <color theme="1"/>
        <rFont val="Arial"/>
        <family val="2"/>
      </rPr>
      <t>Sekundärrohstoff</t>
    </r>
  </si>
  <si>
    <r>
      <rPr>
        <vertAlign val="superscript"/>
        <sz val="10"/>
        <color theme="1"/>
        <rFont val="Arial"/>
        <family val="2"/>
      </rPr>
      <t>18</t>
    </r>
    <r>
      <rPr>
        <sz val="10"/>
        <color theme="1"/>
        <rFont val="Arial"/>
        <family val="2"/>
      </rPr>
      <t>Stoffstrom</t>
    </r>
  </si>
  <si>
    <r>
      <rPr>
        <vertAlign val="superscript"/>
        <sz val="10"/>
        <color theme="1"/>
        <rFont val="Arial"/>
        <family val="2"/>
      </rPr>
      <t>19</t>
    </r>
    <r>
      <rPr>
        <sz val="10"/>
        <color theme="1"/>
        <rFont val="Arial"/>
        <family val="2"/>
      </rPr>
      <t>Trennverfahren</t>
    </r>
  </si>
  <si>
    <t>2.5  Werden anfallende Materialabfälle oder Einsatzstoffe gezielt vermieden oder Recyclingprozessen zugeführt (z. B. Rückgewinnung von Lösemitteln und Halogenen mithilfe von Adsorptionsanlagen)?</t>
  </si>
  <si>
    <t xml:space="preserve">2.9  Werden Maßnahmen im Sinne einer erweiterten Produktverantwortung für die Nutzungsphase und/ oder das Produktlebensende (z. B. Rücknahmesysteme) ergriffen? </t>
  </si>
  <si>
    <t>3.6 Werden die Lieferanten hinsichtlich vorhandener Nachhaltigkeitskriterien geprüft (Lieferantenbewertung)?</t>
  </si>
  <si>
    <t xml:space="preserve">3.8 Werden bei Lieferanten standardisierte Anfragen über Emissionsdaten gestellt, um die Treibhausgasbilanz eingekaufter Güter und Dienstleistungen zu erfassen? </t>
  </si>
  <si>
    <t xml:space="preserve">4.6 Werden bei der Produktentwicklung Möglichkeiten der Virtualisierung (z. B. digitale Prototypen, simulations- und softwarebasierte Entwicklung von Nutzfahrzeugen, Finite-Elemente-Methoden) genutzt, um den Ressourceneinsatz zu reduzieren? </t>
  </si>
  <si>
    <t>4.5  Werden bei der Produktgestaltung gezielt Wartungs- und Reinigungshinweise für eine Verlängerung der Produktlebensdauer einbezogen?</t>
  </si>
  <si>
    <t>5.4  Wird der Verpackungseinsatz innerhalb der unternehmensinternen Prozesskette gezielt optimiert (z. B. durch Einsatz von Pendel- oder Umlaufverpackungen)?</t>
  </si>
  <si>
    <t>5.6  Wird beim Verpackungseinsatz für das Endprodukt gezielt auf eine möglichst hohe Reduzierung der Verpackungsmengen geachtet?</t>
  </si>
  <si>
    <t>5.7  Haben die durchgeführten Optimierungsmaßnahmen im Bereich Verpackung bereits den Großteil der bekannten oder vermuteten Potenziale ausgeschöpft?</t>
  </si>
  <si>
    <t>5.8 Sind die CO2-Fußabdrücke der eingesetzten Verpackungen bekannt?</t>
  </si>
  <si>
    <t>5.9 Werden Produktverpackungen hinsichtlich der Treibhausgasbilanz der eingesetzten Packstoffe kontinuierlich optimiert (z. B. durch den Einsatz von wasserbasierten Farben anstelle von Lösungsmittelfarben zum Bedrucken der Verpackung)?</t>
  </si>
  <si>
    <t>5.10 Werden, sofern möglich, Recyclingmaterialien und/ oder geeignete Mehrwegsysteme für Produktverpackungen (Primär-, Sekundär- und Tertiärverpackungen) verwendet?</t>
  </si>
  <si>
    <t xml:space="preserve">5.5  Wird der Verpackungseinsatz beim Endprodukt gezielt optimiert?
</t>
  </si>
  <si>
    <t>7.9 Werden bereits ganzheitliche Management- und Informationssysteme angewendet?</t>
  </si>
  <si>
    <t xml:space="preserve">7.10 Wird im Unternehmen ein systematisches Chemikalienmanagement implementiert? </t>
  </si>
  <si>
    <t xml:space="preserve">7.11 Werden die Prozessabläufe sowie die Funktionsweise, Regelung und Wartung der Anlagen im Unternehmen dokumentiert und regelmäßig evaluiert? </t>
  </si>
  <si>
    <t>7.16 Wird bereits bei der Planung oder Ausführung die spätere Trennung von anfallenden Materialgemischen berücksichtigt?</t>
  </si>
  <si>
    <t>7.1  Sind die grundlegenden Arbeitsabläufe schematisch dokumentiert und für die Mitarbeitenden einsehbar?</t>
  </si>
  <si>
    <t>7.2  Ist die allgemeine Produktionssystematik umfassend beschrieben (z. B. über entsprechende Verfahrensanweisungen)?</t>
  </si>
  <si>
    <t>7.3  Erfolgt eine systematische und umfassende interne Qualitätssicherung und -dokumentation?</t>
  </si>
  <si>
    <t>7.5  Werden bei Prozessänderungen und -optimierungen die hiervon betroffenen Mitarbeitenden konsequent in den Veränderungsprozess mit einbezogen (auch als inhaltlicher Input)?</t>
  </si>
  <si>
    <t xml:space="preserve">7.13 Werden Anlagen und Anlagenbauteile regelmäßig gereinigt? 
</t>
  </si>
  <si>
    <t xml:space="preserve">7.14 Werden regelmäßig Prozessanalysen durchgeführt?
</t>
  </si>
  <si>
    <t>8.2  Wird der allgemeine Digitalisierungsgrad im Unternehmen als insgesamt hoch eingeschätzt?</t>
  </si>
  <si>
    <t>8.3  Wird der Grad der Prozesstransparenz im Unternehmen als insgesamt hoch eingeschätzt?</t>
  </si>
  <si>
    <t>Handlungsempfehlungen</t>
  </si>
  <si>
    <r>
      <rPr>
        <b/>
        <sz val="10"/>
        <color theme="0"/>
        <rFont val="Arial"/>
        <family val="2"/>
      </rPr>
      <t>zu Frage 1.8:</t>
    </r>
    <r>
      <rPr>
        <sz val="10"/>
        <color theme="0"/>
        <rFont val="Arial"/>
        <family val="2"/>
      </rPr>
      <t xml:space="preserve"> 
Bei der Substitution konventioneller (fossiler, endlicher) Einsatzstoffe durch unbedenkliche nachwachsende Rohstoffe wird stets eine Betrachtung des kompletten Lebensweges inklusive aller Auswirkungen empfohlen. Die Substitution bedenklicher, endlicher Einsatzstoffe kann z. B. durch die Formulierung eines neuen Produktes erfolgen. Dazu können verfügbare nachwachsende Rohstoffe gesucht und für das neue Produkt geeignete Stoffe ausgewählt werden.</t>
    </r>
  </si>
  <si>
    <r>
      <rPr>
        <b/>
        <sz val="10"/>
        <color theme="0"/>
        <rFont val="Arial"/>
        <family val="2"/>
      </rPr>
      <t>zu Frage 1.9:</t>
    </r>
    <r>
      <rPr>
        <sz val="10"/>
        <color theme="0"/>
        <rFont val="Arial"/>
        <family val="2"/>
      </rPr>
      <t xml:space="preserve"> 
Informationen über Treibhausgasemissionen der eingesetzten Materialien und Hilfsstoffe ermöglichen eine vergleichende Einschätzung der Klimawirkung und eine datenbasierte Optimierung von Einkaufsentscheidungen.</t>
    </r>
  </si>
  <si>
    <r>
      <rPr>
        <b/>
        <sz val="10"/>
        <color theme="0"/>
        <rFont val="Arial"/>
        <family val="2"/>
      </rPr>
      <t>zu Frage 2.9:</t>
    </r>
    <r>
      <rPr>
        <sz val="10"/>
        <color theme="0"/>
        <rFont val="Arial"/>
        <family val="2"/>
      </rPr>
      <t xml:space="preserve"> 
Gefährliche oder andere Stoffe bzw. Materialien, die sich nachteilig auf das Recycling auswirken können, sollten vermieden werden. Darüber hinaus sollten Daten über Art und Menge der im Produkt verwendeten Materialien für Nutzer und Verwerter der Produkte verfügbar gemacht werden. Zudem könnten individuelle oder kollektive Systeme zur Rücknahme von Produkten zum Einsatz kommen. </t>
    </r>
  </si>
  <si>
    <r>
      <rPr>
        <b/>
        <sz val="10"/>
        <color theme="0"/>
        <rFont val="Arial"/>
        <family val="2"/>
      </rPr>
      <t>zu Frage 3.8:</t>
    </r>
    <r>
      <rPr>
        <sz val="10"/>
        <color theme="0"/>
        <rFont val="Arial"/>
        <family val="2"/>
      </rPr>
      <t xml:space="preserve"> 
Durch die Standardisierung und Bündelung von Anfragen nach Emissionsdaten kann der Aufwand sowohl im Unternehmen als auch bei den Lieferanten so gering wie möglich gehalten werden. </t>
    </r>
  </si>
  <si>
    <r>
      <rPr>
        <b/>
        <sz val="10"/>
        <color theme="0"/>
        <rFont val="Arial"/>
        <family val="2"/>
      </rPr>
      <t xml:space="preserve">zu Frage 5.8: 
</t>
    </r>
    <r>
      <rPr>
        <sz val="10"/>
        <color theme="0"/>
        <rFont val="Arial"/>
        <family val="2"/>
      </rPr>
      <t>Informationen über Treibhausgasemissionen der eingesetzten Verpackungen ermöglichen eine vergleichende Einschätzung der Klimawirkung und eine datenbasierte Optimierung von Einkaufsentscheidungen.</t>
    </r>
  </si>
  <si>
    <r>
      <rPr>
        <b/>
        <sz val="10"/>
        <color theme="0"/>
        <rFont val="Arial"/>
        <family val="2"/>
      </rPr>
      <t>zu Frage 5.9:</t>
    </r>
    <r>
      <rPr>
        <sz val="10"/>
        <color theme="0"/>
        <rFont val="Arial"/>
        <family val="2"/>
      </rPr>
      <t xml:space="preserve"> 
Optimierungen der Treibhausgasbilanz von Verpackungen sind unter anderem durch eine Umstellung auf klimafreundlichere Packstoffe (z. B. Einsatz von Monomaterialien statt Mischmaterialien) und Technologien (z. B. Einsatz von wasserbasierten Farben anstelle von Lösungsmittelfarben zum Bedrucken der Verpackung) möglich. </t>
    </r>
  </si>
  <si>
    <r>
      <rPr>
        <sz val="10"/>
        <rFont val="Arial"/>
        <family val="2"/>
      </rPr>
      <t xml:space="preserve">- UBA: Vorstellung Chemikalienleasing </t>
    </r>
    <r>
      <rPr>
        <u/>
        <sz val="10"/>
        <color theme="10"/>
        <rFont val="Arial"/>
        <family val="2"/>
      </rPr>
      <t xml:space="preserve">(https://www.umweltbundesamt.de/themen/chemikalien/chemikalien-management/nachhaltige-chemie/chemikalienleasing/chemikalienleasing-vorstellung)
</t>
    </r>
  </si>
  <si>
    <r>
      <rPr>
        <sz val="10"/>
        <rFont val="Arial"/>
        <family val="2"/>
      </rPr>
      <t xml:space="preserve">UBA: Chemikalienleasing </t>
    </r>
    <r>
      <rPr>
        <u/>
        <sz val="10"/>
        <color theme="10"/>
        <rFont val="Arial"/>
        <family val="2"/>
      </rPr>
      <t>(https://www.umweltbundesamt.de/themen/chemikalien/chemikalien-management/nachhaltige-chemie/chemikalienleasing-portaleinstieg)</t>
    </r>
  </si>
  <si>
    <r>
      <rPr>
        <sz val="10"/>
        <rFont val="Arial"/>
        <family val="2"/>
      </rPr>
      <t xml:space="preserve">- VDI Zentrum Ressourceneffizienz </t>
    </r>
    <r>
      <rPr>
        <u/>
        <sz val="10"/>
        <color theme="10"/>
        <rFont val="Arial"/>
        <family val="2"/>
      </rPr>
      <t xml:space="preserve">(https://www.ressource-deutschland.de/instrumente/glossar/d/)
</t>
    </r>
  </si>
  <si>
    <r>
      <rPr>
        <sz val="10"/>
        <rFont val="Arial"/>
        <family val="2"/>
      </rPr>
      <t xml:space="preserve">- Digitalisierung im Mittelstand - Digitale Transformation von KMU (2020) </t>
    </r>
    <r>
      <rPr>
        <u/>
        <sz val="10"/>
        <color theme="10"/>
        <rFont val="Arial"/>
        <family val="2"/>
      </rPr>
      <t>(https://uol.de/fileadmin/user_upload/c3l/Studiengaenge/BABusinessAdmin/Download/Leseproben/bba_leseprobe_digitalisierung_01.pdf)</t>
    </r>
  </si>
  <si>
    <r>
      <rPr>
        <sz val="10"/>
        <rFont val="Arial"/>
        <family val="2"/>
      </rPr>
      <t xml:space="preserve">- Gabler Wirtschaftslexikon, Prof. J. Weber </t>
    </r>
    <r>
      <rPr>
        <u/>
        <sz val="10"/>
        <color theme="10"/>
        <rFont val="Arial"/>
        <family val="2"/>
      </rPr>
      <t>(https://wirtschaftslexikon.gabler.de/definition/kennzahlen-41897/version-265253)</t>
    </r>
  </si>
  <si>
    <r>
      <rPr>
        <sz val="10"/>
        <rFont val="Arial"/>
        <family val="2"/>
      </rPr>
      <t>- UBA: Weniger kritische Rohstoffe für Umwelttechnologien</t>
    </r>
    <r>
      <rPr>
        <sz val="10"/>
        <color theme="10"/>
        <rFont val="Arial"/>
        <family val="2"/>
      </rPr>
      <t xml:space="preserve"> </t>
    </r>
    <r>
      <rPr>
        <u/>
        <sz val="10"/>
        <color theme="10"/>
        <rFont val="Arial"/>
        <family val="2"/>
      </rPr>
      <t>(https://www.umweltbundesamt.de/themen/weniger-kritische-rohstoffe-fuer-umwelttechnologien)</t>
    </r>
  </si>
  <si>
    <r>
      <rPr>
        <sz val="10"/>
        <rFont val="Arial"/>
        <family val="2"/>
      </rPr>
      <t xml:space="preserve">- VDI Zentrum Ressourceneffizienz </t>
    </r>
    <r>
      <rPr>
        <u/>
        <sz val="10"/>
        <color theme="10"/>
        <rFont val="Arial"/>
        <family val="2"/>
      </rPr>
      <t>(https://www.ressource-deutschland.de/instrumente/glossar/m/)</t>
    </r>
  </si>
  <si>
    <r>
      <rPr>
        <sz val="10"/>
        <rFont val="Arial"/>
        <family val="2"/>
      </rPr>
      <t xml:space="preserve">- UBA Glossar zum Ressourcenschutz </t>
    </r>
    <r>
      <rPr>
        <u/>
        <sz val="10"/>
        <color theme="10"/>
        <rFont val="Arial"/>
        <family val="2"/>
      </rPr>
      <t xml:space="preserve">(https://www.umweltbundesamt.de/publikationen/glossar-ressourcenschutz)
</t>
    </r>
  </si>
  <si>
    <r>
      <rPr>
        <sz val="10"/>
        <rFont val="Arial"/>
        <family val="2"/>
      </rPr>
      <t xml:space="preserve">- Gabler Wirtschaftslexikon, Prof. E. Günther </t>
    </r>
    <r>
      <rPr>
        <u/>
        <sz val="10"/>
        <color theme="10"/>
        <rFont val="Arial"/>
        <family val="2"/>
      </rPr>
      <t>(https://wirtschaftslexikon.gabler.de/definition/materialflusskostenrechnung-53733/version-276801)</t>
    </r>
  </si>
  <si>
    <r>
      <rPr>
        <sz val="10"/>
        <rFont val="Arial"/>
        <family val="2"/>
      </rPr>
      <t xml:space="preserve">- Fraunhofer: Predictive Maintenance zur Optimierung der Anlagen-Effektivität </t>
    </r>
    <r>
      <rPr>
        <u/>
        <sz val="10"/>
        <color theme="10"/>
        <rFont val="Arial"/>
        <family val="2"/>
      </rPr>
      <t>(https://www.itwm.fraunhofer.de/content/dam/itwm/de/documents/SYS_Infomaterial/sys_flyer_predictive_maintenance_de.pdf)</t>
    </r>
  </si>
  <si>
    <r>
      <rPr>
        <sz val="10"/>
        <rFont val="Arial"/>
        <family val="2"/>
      </rPr>
      <t xml:space="preserve">- UBA Glossar zum Ressourcenschutz </t>
    </r>
    <r>
      <rPr>
        <u/>
        <sz val="10"/>
        <color theme="10"/>
        <rFont val="Arial"/>
        <family val="2"/>
      </rPr>
      <t xml:space="preserve">(https://www.umweltbundesamt.de/publikationen/glossar-ressourcenschutz)
</t>
    </r>
  </si>
  <si>
    <r>
      <rPr>
        <sz val="10"/>
        <rFont val="Arial"/>
        <family val="2"/>
      </rPr>
      <t xml:space="preserve">- VDI Zentrum Ressourceneffizienz </t>
    </r>
    <r>
      <rPr>
        <u/>
        <sz val="10"/>
        <color theme="10"/>
        <rFont val="Arial"/>
        <family val="2"/>
      </rPr>
      <t>(https://www.ressource-deutschland.de/instrumente/glossar/p/)</t>
    </r>
  </si>
  <si>
    <r>
      <rPr>
        <sz val="10"/>
        <rFont val="Arial"/>
        <family val="2"/>
      </rPr>
      <t xml:space="preserve">- UBA Glossar zum Ressourcenschutz </t>
    </r>
    <r>
      <rPr>
        <u/>
        <sz val="10"/>
        <color theme="10"/>
        <rFont val="Arial"/>
        <family val="2"/>
      </rPr>
      <t>(https://www.umweltbundesamt.de/publikationen/glossar-ressourcenschutz)</t>
    </r>
  </si>
  <si>
    <r>
      <rPr>
        <sz val="10"/>
        <rFont val="Arial"/>
        <family val="2"/>
      </rPr>
      <t xml:space="preserve">- VDI Zentrum Ressourceneffizienz </t>
    </r>
    <r>
      <rPr>
        <u/>
        <sz val="10"/>
        <color theme="10"/>
        <rFont val="Arial"/>
        <family val="2"/>
      </rPr>
      <t>(https://www.ressource-deutschland.de/fileadmin/user_upload/downloads/kurzanalysen/VDI-ZRE_Kurzanalyse-24_Prozessintensivierung_bf.pdf)</t>
    </r>
  </si>
  <si>
    <r>
      <rPr>
        <sz val="10"/>
        <rFont val="Arial"/>
        <family val="2"/>
      </rPr>
      <t xml:space="preserve">- VDI Zentrum Ressourceneffizienz </t>
    </r>
    <r>
      <rPr>
        <u/>
        <sz val="10"/>
        <color theme="10"/>
        <rFont val="Arial"/>
        <family val="2"/>
      </rPr>
      <t>(https://www.ressource-deutschland.de/instrumente/glossar/r/)</t>
    </r>
  </si>
  <si>
    <r>
      <rPr>
        <sz val="10"/>
        <rFont val="Arial"/>
        <family val="2"/>
      </rPr>
      <t xml:space="preserve">- VDI Zentrum Ressourceneffizienz </t>
    </r>
    <r>
      <rPr>
        <u/>
        <sz val="10"/>
        <color theme="10"/>
        <rFont val="Arial"/>
        <family val="2"/>
      </rPr>
      <t xml:space="preserve">(https://www.ressource-deutschland.de/instrumente/glossar/r/)
</t>
    </r>
  </si>
  <si>
    <r>
      <rPr>
        <sz val="10"/>
        <rFont val="Arial"/>
        <family val="2"/>
      </rPr>
      <t>- UBA Glossar zum Ressourcenschutz</t>
    </r>
    <r>
      <rPr>
        <u/>
        <sz val="10"/>
        <color theme="10"/>
        <rFont val="Arial"/>
        <family val="2"/>
      </rPr>
      <t xml:space="preserve">
(https://www.umweltbundesamt.de/publikationen/glossar-ressourcenschutz)</t>
    </r>
  </si>
  <si>
    <r>
      <rPr>
        <sz val="10"/>
        <rFont val="Arial"/>
        <family val="2"/>
      </rPr>
      <t xml:space="preserve">- VDI Zentrum Ressourceneffizienz </t>
    </r>
    <r>
      <rPr>
        <u/>
        <sz val="10"/>
        <color theme="10"/>
        <rFont val="Arial"/>
        <family val="2"/>
      </rPr>
      <t>(https://www.ressource-deutschland.de/instrumente/glossar/s/)</t>
    </r>
  </si>
  <si>
    <r>
      <rPr>
        <sz val="10"/>
        <rFont val="Arial"/>
        <family val="2"/>
      </rPr>
      <t xml:space="preserve">- UBA Glossar zum Ressourcenschutz </t>
    </r>
    <r>
      <rPr>
        <u/>
        <sz val="10"/>
        <color theme="10"/>
        <rFont val="Arial"/>
        <family val="2"/>
      </rPr>
      <t>(https://www.umweltbundesamt.de/sites/default/files/medien/publikation/long/4242.pdf)</t>
    </r>
  </si>
  <si>
    <r>
      <rPr>
        <sz val="10"/>
        <rFont val="Arial"/>
        <family val="2"/>
      </rPr>
      <t xml:space="preserve">- VDI: Trennverfahren in chemischen Produktionsverfahren </t>
    </r>
    <r>
      <rPr>
        <u/>
        <sz val="10"/>
        <color theme="10"/>
        <rFont val="Arial"/>
        <family val="2"/>
      </rPr>
      <t>(https://www.ressource-deutschland.de/instrumente/prozessketten/verfahrenstechnische-trennverfahren/)</t>
    </r>
  </si>
  <si>
    <t>3.5  Wird bei der Rohstoffbeschaffung gezielt auf die Faktoren  Regionalität und Importunabhängigkeit geachtet, sofern technisch und wirtschaftlich sinnvoll möglich?</t>
  </si>
  <si>
    <r>
      <rPr>
        <sz val="11"/>
        <rFont val="Calibri"/>
        <family val="2"/>
        <scheme val="minor"/>
      </rPr>
      <t xml:space="preserve">- Gabler Wirtschaftslexikon, Prof. J. Weber </t>
    </r>
    <r>
      <rPr>
        <u/>
        <sz val="11"/>
        <color theme="4" tint="-0.249977111117893"/>
        <rFont val="Calibri"/>
        <family val="2"/>
        <scheme val="minor"/>
      </rPr>
      <t>(https:/</t>
    </r>
    <r>
      <rPr>
        <u/>
        <sz val="11"/>
        <color theme="10"/>
        <rFont val="Calibri"/>
        <family val="2"/>
        <scheme val="minor"/>
      </rPr>
      <t>/wirtschaftslexikon.gabler.de/definition/hilfsstoffe-32716/version-256253)</t>
    </r>
  </si>
  <si>
    <r>
      <rPr>
        <sz val="10"/>
        <rFont val="Arial"/>
        <family val="2"/>
      </rPr>
      <t xml:space="preserve">1.1  Sind die Kosten und Mengen der eingesetzten </t>
    </r>
    <r>
      <rPr>
        <u/>
        <sz val="10"/>
        <color theme="10"/>
        <rFont val="Arial"/>
        <family val="2"/>
      </rPr>
      <t>Materialien</t>
    </r>
    <r>
      <rPr>
        <u/>
        <vertAlign val="superscript"/>
        <sz val="10"/>
        <color theme="10"/>
        <rFont val="Arial"/>
        <family val="2"/>
      </rPr>
      <t>6</t>
    </r>
    <r>
      <rPr>
        <sz val="10"/>
        <rFont val="Arial"/>
        <family val="2"/>
      </rPr>
      <t xml:space="preserve"> und </t>
    </r>
    <r>
      <rPr>
        <u/>
        <sz val="10"/>
        <color theme="10"/>
        <rFont val="Arial"/>
        <family val="2"/>
      </rPr>
      <t>Hilfsstoffe</t>
    </r>
    <r>
      <rPr>
        <u/>
        <vertAlign val="superscript"/>
        <sz val="10"/>
        <color theme="10"/>
        <rFont val="Arial"/>
        <family val="2"/>
      </rPr>
      <t>3</t>
    </r>
    <r>
      <rPr>
        <sz val="10"/>
        <rFont val="Arial"/>
        <family val="2"/>
      </rPr>
      <t xml:space="preserve"> bekannt?</t>
    </r>
  </si>
  <si>
    <r>
      <rPr>
        <sz val="10"/>
        <rFont val="Arial"/>
        <family val="2"/>
      </rPr>
      <t xml:space="preserve">1.2  Wird eine Zuordnung des Materialeinsatzes auf die einzelnen </t>
    </r>
    <r>
      <rPr>
        <u/>
        <sz val="10"/>
        <color theme="10"/>
        <rFont val="Arial"/>
        <family val="2"/>
      </rPr>
      <t>Produkte</t>
    </r>
    <r>
      <rPr>
        <u/>
        <vertAlign val="superscript"/>
        <sz val="10"/>
        <color theme="10"/>
        <rFont val="Arial"/>
        <family val="2"/>
      </rPr>
      <t>10</t>
    </r>
    <r>
      <rPr>
        <sz val="10"/>
        <rFont val="Arial"/>
        <family val="2"/>
      </rPr>
      <t xml:space="preserve"> bzw. Produktionsschritte vorgenommen (z. B. durch Volldeklaration von Inhaltsstoffen)?</t>
    </r>
  </si>
  <si>
    <r>
      <rPr>
        <sz val="10"/>
        <rFont val="Arial"/>
        <family val="2"/>
      </rPr>
      <t xml:space="preserve">1.4  Werden gezielt Optimierungen des Materialeinsatzes und der Materialausschüsse bei den </t>
    </r>
    <r>
      <rPr>
        <u/>
        <sz val="10"/>
        <color theme="10"/>
        <rFont val="Arial"/>
        <family val="2"/>
      </rPr>
      <t>Produktionsprozessen</t>
    </r>
    <r>
      <rPr>
        <u/>
        <vertAlign val="superscript"/>
        <sz val="10"/>
        <color theme="10"/>
        <rFont val="Arial"/>
        <family val="2"/>
      </rPr>
      <t>11</t>
    </r>
    <r>
      <rPr>
        <sz val="10"/>
        <rFont val="Arial"/>
        <family val="2"/>
      </rPr>
      <t xml:space="preserve"> durchgeführt (z. B. Einsatz von Batchproduktion, Mehrzweckanlagen)?</t>
    </r>
  </si>
  <si>
    <r>
      <rPr>
        <sz val="10"/>
        <rFont val="Arial"/>
        <family val="2"/>
      </rPr>
      <t xml:space="preserve">1.6  Werden </t>
    </r>
    <r>
      <rPr>
        <u/>
        <sz val="10"/>
        <color theme="10"/>
        <rFont val="Arial"/>
        <family val="2"/>
      </rPr>
      <t>Materialflusskostenrechnungen</t>
    </r>
    <r>
      <rPr>
        <u/>
        <vertAlign val="superscript"/>
        <sz val="10"/>
        <color theme="10"/>
        <rFont val="Arial"/>
        <family val="2"/>
      </rPr>
      <t>8</t>
    </r>
    <r>
      <rPr>
        <sz val="10"/>
        <rFont val="Arial"/>
        <family val="2"/>
      </rPr>
      <t xml:space="preserve"> zur Optimierung des Materialaufwands erstellt?</t>
    </r>
  </si>
  <si>
    <r>
      <rPr>
        <sz val="10"/>
        <rFont val="Arial"/>
        <family val="2"/>
      </rPr>
      <t xml:space="preserve">1.8  Werden Möglichkeiten zur Materialsubstitution (wie z. B. der Einsatz von </t>
    </r>
    <r>
      <rPr>
        <u/>
        <sz val="10"/>
        <color theme="10"/>
        <rFont val="Arial"/>
        <family val="2"/>
      </rPr>
      <t>Sekundärrohstoffen</t>
    </r>
    <r>
      <rPr>
        <u/>
        <vertAlign val="superscript"/>
        <sz val="10"/>
        <color theme="10"/>
        <rFont val="Arial"/>
        <family val="2"/>
      </rPr>
      <t>17</t>
    </r>
    <r>
      <rPr>
        <sz val="10"/>
        <rFont val="Arial"/>
        <family val="2"/>
      </rPr>
      <t xml:space="preserve"> oder nachwachsenden </t>
    </r>
    <r>
      <rPr>
        <u/>
        <sz val="10"/>
        <color theme="10"/>
        <rFont val="Arial"/>
        <family val="2"/>
      </rPr>
      <t>Rohstoffen</t>
    </r>
    <r>
      <rPr>
        <u/>
        <vertAlign val="superscript"/>
        <sz val="10"/>
        <color theme="10"/>
        <rFont val="Arial"/>
        <family val="2"/>
      </rPr>
      <t>15</t>
    </r>
    <r>
      <rPr>
        <sz val="10"/>
        <rFont val="Arial"/>
        <family val="2"/>
      </rPr>
      <t>) bereits bei der Materialauswahl berücksichtigt, soweit technisch und wirtschaftlich sinnvoll?</t>
    </r>
  </si>
  <si>
    <r>
      <rPr>
        <sz val="10"/>
        <rFont val="Arial"/>
        <family val="2"/>
      </rPr>
      <t xml:space="preserve">1.9 Sind die CO2-Fußabdrücke der eingesetzten </t>
    </r>
    <r>
      <rPr>
        <u/>
        <sz val="10"/>
        <color theme="10"/>
        <rFont val="Arial"/>
        <family val="2"/>
      </rPr>
      <t>Materialien</t>
    </r>
    <r>
      <rPr>
        <u/>
        <vertAlign val="superscript"/>
        <sz val="10"/>
        <color theme="10"/>
        <rFont val="Arial"/>
        <family val="2"/>
      </rPr>
      <t>6</t>
    </r>
    <r>
      <rPr>
        <sz val="10"/>
        <rFont val="Arial"/>
        <family val="2"/>
      </rPr>
      <t xml:space="preserve"> und </t>
    </r>
    <r>
      <rPr>
        <u/>
        <sz val="10"/>
        <color theme="10"/>
        <rFont val="Arial"/>
        <family val="2"/>
      </rPr>
      <t>Hilfsstoffe</t>
    </r>
    <r>
      <rPr>
        <u/>
        <vertAlign val="superscript"/>
        <sz val="10"/>
        <color theme="10"/>
        <rFont val="Arial"/>
        <family val="2"/>
      </rPr>
      <t>3</t>
    </r>
    <r>
      <rPr>
        <sz val="10"/>
        <rFont val="Arial"/>
        <family val="2"/>
      </rPr>
      <t xml:space="preserve"> bekannt?</t>
    </r>
  </si>
  <si>
    <r>
      <rPr>
        <sz val="10"/>
        <rFont val="Arial"/>
        <family val="2"/>
      </rPr>
      <t xml:space="preserve">1.10 Werden innovative Geschäftsmodelle wie z. B. </t>
    </r>
    <r>
      <rPr>
        <u/>
        <sz val="10"/>
        <color theme="10"/>
        <rFont val="Arial"/>
        <family val="2"/>
      </rPr>
      <t>Chemikalienleasing</t>
    </r>
    <r>
      <rPr>
        <u/>
        <vertAlign val="superscript"/>
        <sz val="10"/>
        <color theme="10"/>
        <rFont val="Arial"/>
        <family val="2"/>
      </rPr>
      <t>1</t>
    </r>
    <r>
      <rPr>
        <sz val="10"/>
        <rFont val="Arial"/>
        <family val="2"/>
      </rPr>
      <t xml:space="preserve"> (v. a. für Katalysatoren, Löse- und Reinigungsmittel) eingesetzt oder getestet?</t>
    </r>
  </si>
  <si>
    <r>
      <rPr>
        <sz val="10"/>
        <rFont val="Arial"/>
        <family val="2"/>
      </rPr>
      <t xml:space="preserve">2.10  Werden </t>
    </r>
    <r>
      <rPr>
        <u/>
        <sz val="10"/>
        <color theme="10"/>
        <rFont val="Arial"/>
        <family val="2"/>
      </rPr>
      <t>Rohstoffe</t>
    </r>
    <r>
      <rPr>
        <u/>
        <vertAlign val="superscript"/>
        <sz val="10"/>
        <color theme="10"/>
        <rFont val="Arial"/>
        <family val="2"/>
      </rPr>
      <t>15</t>
    </r>
    <r>
      <rPr>
        <sz val="10"/>
        <rFont val="Arial"/>
        <family val="2"/>
      </rPr>
      <t xml:space="preserve"> aus dem Abwasser/ Abgas zurückgewonnen, sofern technisch und wirtschaftlich sinnvoll?</t>
    </r>
  </si>
  <si>
    <r>
      <rPr>
        <sz val="10"/>
        <rFont val="Arial"/>
        <family val="2"/>
      </rPr>
      <t xml:space="preserve">3.3  Werden Gefährdungen bei der Rohstoffversorgung systematisch erfasst und bewertet, z. B. über entsprechende </t>
    </r>
    <r>
      <rPr>
        <u/>
        <sz val="10"/>
        <color theme="10"/>
        <rFont val="Arial"/>
        <family val="2"/>
      </rPr>
      <t>Kritikalitätsanalysen</t>
    </r>
    <r>
      <rPr>
        <u/>
        <vertAlign val="superscript"/>
        <sz val="10"/>
        <color theme="10"/>
        <rFont val="Arial"/>
        <family val="2"/>
      </rPr>
      <t>5</t>
    </r>
    <r>
      <rPr>
        <sz val="10"/>
        <rFont val="Arial"/>
        <family val="2"/>
      </rPr>
      <t>?</t>
    </r>
  </si>
  <si>
    <r>
      <rPr>
        <sz val="10"/>
        <rFont val="Arial"/>
        <family val="2"/>
      </rPr>
      <t xml:space="preserve">3.7 Wird die Verwendung von alternativen Rohstoffen (wie z. B. nicht-gefährlichen, erneuerbaren oder recycelten Rohstoffen) in der Auswahl der jeweiligen </t>
    </r>
    <r>
      <rPr>
        <u/>
        <sz val="10"/>
        <color theme="10"/>
        <rFont val="Arial"/>
        <family val="2"/>
      </rPr>
      <t>Rohstoffe</t>
    </r>
    <r>
      <rPr>
        <u/>
        <vertAlign val="superscript"/>
        <sz val="10"/>
        <color theme="10"/>
        <rFont val="Arial"/>
        <family val="2"/>
      </rPr>
      <t>15</t>
    </r>
    <r>
      <rPr>
        <sz val="10"/>
        <rFont val="Arial"/>
        <family val="2"/>
      </rPr>
      <t xml:space="preserve"> berücksichtigt?</t>
    </r>
  </si>
  <si>
    <r>
      <rPr>
        <sz val="10"/>
        <rFont val="Arial"/>
        <family val="2"/>
      </rPr>
      <t xml:space="preserve">4.1  Werden Materialeinsatz und Materialverluste beim </t>
    </r>
    <r>
      <rPr>
        <u/>
        <sz val="10"/>
        <color theme="10"/>
        <rFont val="Arial"/>
        <family val="2"/>
      </rPr>
      <t>Produktionsprozess</t>
    </r>
    <r>
      <rPr>
        <u/>
        <vertAlign val="superscript"/>
        <sz val="10"/>
        <color theme="10"/>
        <rFont val="Arial"/>
        <family val="2"/>
      </rPr>
      <t>11</t>
    </r>
    <r>
      <rPr>
        <sz val="10"/>
        <rFont val="Arial"/>
        <family val="2"/>
      </rPr>
      <t xml:space="preserve"> bereits bei der Produktentwicklung systematisch über eine ressourcenschonende Gestaltung berücksichtigt?</t>
    </r>
  </si>
  <si>
    <r>
      <rPr>
        <sz val="10"/>
        <rFont val="Arial"/>
        <family val="2"/>
      </rPr>
      <t xml:space="preserve">4.7 Werden im Entwicklungsprozess der Produkte Aspekte der </t>
    </r>
    <r>
      <rPr>
        <u/>
        <sz val="10"/>
        <color theme="10"/>
        <rFont val="Arial"/>
        <family val="2"/>
      </rPr>
      <t>Ressourceneffizienz</t>
    </r>
    <r>
      <rPr>
        <u/>
        <vertAlign val="superscript"/>
        <sz val="10"/>
        <color theme="10"/>
        <rFont val="Arial"/>
        <family val="2"/>
      </rPr>
      <t>14</t>
    </r>
    <r>
      <rPr>
        <sz val="10"/>
        <rFont val="Arial"/>
        <family val="2"/>
      </rPr>
      <t xml:space="preserve"> berücksichtigt (z. B. Entwicklung hochreflektierender Fahrzeuglacke, die die Temperatur der Karosserie verringern und somit die Klimatisierung und den Kraftstoffverbrauch red</t>
    </r>
  </si>
  <si>
    <r>
      <rPr>
        <sz val="10"/>
        <rFont val="Arial"/>
        <family val="2"/>
      </rPr>
      <t xml:space="preserve">6.5  Erfolgt die Lagerhaltung anhand gezielter </t>
    </r>
    <r>
      <rPr>
        <u/>
        <sz val="10"/>
        <color theme="10"/>
        <rFont val="Arial"/>
        <family val="2"/>
      </rPr>
      <t>Prozesse</t>
    </r>
    <r>
      <rPr>
        <u/>
        <vertAlign val="superscript"/>
        <sz val="10"/>
        <color theme="10"/>
        <rFont val="Arial"/>
        <family val="2"/>
      </rPr>
      <t>12</t>
    </r>
    <r>
      <rPr>
        <sz val="10"/>
        <rFont val="Arial"/>
        <family val="2"/>
      </rPr>
      <t xml:space="preserve"> und Vorgaben?</t>
    </r>
  </si>
  <si>
    <r>
      <rPr>
        <sz val="10"/>
        <rFont val="Arial"/>
        <family val="2"/>
      </rPr>
      <t xml:space="preserve">7.4  Werden die </t>
    </r>
    <r>
      <rPr>
        <u/>
        <sz val="10"/>
        <color theme="10"/>
        <rFont val="Arial"/>
        <family val="2"/>
      </rPr>
      <t>Prozesse</t>
    </r>
    <r>
      <rPr>
        <u/>
        <vertAlign val="superscript"/>
        <sz val="10"/>
        <color theme="10"/>
        <rFont val="Arial"/>
        <family val="2"/>
      </rPr>
      <t>12</t>
    </r>
    <r>
      <rPr>
        <sz val="10"/>
        <rFont val="Arial"/>
        <family val="2"/>
      </rPr>
      <t xml:space="preserve"> und die Anlagen regelmäßig unter dem Gesichtspunkt der </t>
    </r>
    <r>
      <rPr>
        <u/>
        <sz val="10"/>
        <color theme="10"/>
        <rFont val="Arial"/>
        <family val="2"/>
      </rPr>
      <t>Materialeffizienz</t>
    </r>
    <r>
      <rPr>
        <u/>
        <vertAlign val="superscript"/>
        <sz val="10"/>
        <color theme="10"/>
        <rFont val="Arial"/>
        <family val="2"/>
      </rPr>
      <t>7</t>
    </r>
    <r>
      <rPr>
        <sz val="10"/>
        <rFont val="Arial"/>
        <family val="2"/>
      </rPr>
      <t xml:space="preserve"> optimiert und evaluiert? </t>
    </r>
  </si>
  <si>
    <r>
      <rPr>
        <sz val="10"/>
        <rFont val="Arial"/>
        <family val="2"/>
      </rPr>
      <t xml:space="preserve">7.6  Ist ein funktionierendes und aktiv genutztes System für Vorschläge von Mitarbeitenden vorhanden, das auch den Bereich </t>
    </r>
    <r>
      <rPr>
        <u/>
        <sz val="10"/>
        <color theme="10"/>
        <rFont val="Arial"/>
        <family val="2"/>
      </rPr>
      <t>Materialeffizienz</t>
    </r>
    <r>
      <rPr>
        <u/>
        <vertAlign val="superscript"/>
        <sz val="10"/>
        <color theme="10"/>
        <rFont val="Arial"/>
        <family val="2"/>
      </rPr>
      <t>7</t>
    </r>
    <r>
      <rPr>
        <sz val="10"/>
        <rFont val="Arial"/>
        <family val="2"/>
      </rPr>
      <t xml:space="preserve"> umfasst?</t>
    </r>
  </si>
  <si>
    <r>
      <rPr>
        <sz val="10"/>
        <rFont val="Arial"/>
        <family val="2"/>
      </rPr>
      <t xml:space="preserve">7.8  Sind beim Produktionsablauf systematische Vorgehensweisen zur Erhöhung der </t>
    </r>
    <r>
      <rPr>
        <u/>
        <sz val="10"/>
        <color theme="10"/>
        <rFont val="Arial"/>
        <family val="2"/>
      </rPr>
      <t>Ressourceneffizienz</t>
    </r>
    <r>
      <rPr>
        <u/>
        <vertAlign val="superscript"/>
        <sz val="10"/>
        <color theme="10"/>
        <rFont val="Arial"/>
        <family val="2"/>
      </rPr>
      <t>14</t>
    </r>
    <r>
      <rPr>
        <sz val="10"/>
        <rFont val="Arial"/>
        <family val="2"/>
      </rPr>
      <t xml:space="preserve"> vorhanden (z. B. über Zero-Waste-Prozesse oder Zero-Loss-Prozesse)?</t>
    </r>
  </si>
  <si>
    <r>
      <rPr>
        <sz val="10"/>
        <rFont val="Arial"/>
        <family val="2"/>
      </rPr>
      <t xml:space="preserve">7.12 Werden Prozesse bezüglich </t>
    </r>
    <r>
      <rPr>
        <u/>
        <sz val="10"/>
        <color theme="10"/>
        <rFont val="Arial"/>
        <family val="2"/>
      </rPr>
      <t>Prozessintensivierung</t>
    </r>
    <r>
      <rPr>
        <u/>
        <vertAlign val="superscript"/>
        <sz val="10"/>
        <color theme="10"/>
        <rFont val="Arial"/>
        <family val="2"/>
      </rPr>
      <t>13</t>
    </r>
    <r>
      <rPr>
        <sz val="10"/>
        <rFont val="Arial"/>
        <family val="2"/>
      </rPr>
      <t xml:space="preserve"> und verbesserter </t>
    </r>
    <r>
      <rPr>
        <u/>
        <sz val="10"/>
        <color theme="10"/>
        <rFont val="Arial"/>
        <family val="2"/>
      </rPr>
      <t>Trennverfahren</t>
    </r>
    <r>
      <rPr>
        <u/>
        <vertAlign val="superscript"/>
        <sz val="10"/>
        <color theme="10"/>
        <rFont val="Arial"/>
        <family val="2"/>
      </rPr>
      <t>19</t>
    </r>
    <r>
      <rPr>
        <sz val="10"/>
        <rFont val="Arial"/>
        <family val="2"/>
      </rPr>
      <t xml:space="preserve"> regelmäßig überprüft? </t>
    </r>
  </si>
  <si>
    <r>
      <rPr>
        <sz val="10"/>
        <rFont val="Arial"/>
        <family val="2"/>
      </rPr>
      <t xml:space="preserve">7.15 Werden im Unternehmen </t>
    </r>
    <r>
      <rPr>
        <u/>
        <sz val="10"/>
        <color theme="10"/>
        <rFont val="Arial"/>
        <family val="2"/>
      </rPr>
      <t>Stoffströme</t>
    </r>
    <r>
      <rPr>
        <u/>
        <vertAlign val="superscript"/>
        <sz val="10"/>
        <color theme="10"/>
        <rFont val="Arial"/>
        <family val="2"/>
      </rPr>
      <t>18</t>
    </r>
    <r>
      <rPr>
        <sz val="10"/>
        <rFont val="Arial"/>
        <family val="2"/>
      </rPr>
      <t xml:space="preserve"> überwacht?</t>
    </r>
    <r>
      <rPr>
        <u/>
        <sz val="10"/>
        <color theme="10"/>
        <rFont val="Arial"/>
        <family val="2"/>
      </rPr>
      <t xml:space="preserve">
</t>
    </r>
  </si>
  <si>
    <r>
      <rPr>
        <sz val="10"/>
        <rFont val="Arial"/>
        <family val="2"/>
      </rPr>
      <t xml:space="preserve">8.1  Ist im Unternehmen eine mittel- bis langfristige Strategie der </t>
    </r>
    <r>
      <rPr>
        <u/>
        <sz val="10"/>
        <color theme="10"/>
        <rFont val="Arial"/>
        <family val="2"/>
      </rPr>
      <t>Digitalisierung</t>
    </r>
    <r>
      <rPr>
        <u/>
        <vertAlign val="superscript"/>
        <sz val="10"/>
        <color theme="10"/>
        <rFont val="Arial"/>
        <family val="2"/>
      </rPr>
      <t>2</t>
    </r>
    <r>
      <rPr>
        <sz val="10"/>
        <rFont val="Arial"/>
        <family val="2"/>
      </rPr>
      <t xml:space="preserve"> für alle relevanten Geschäftsprozesse vorhanden?</t>
    </r>
  </si>
  <si>
    <r>
      <rPr>
        <sz val="10"/>
        <rFont val="Arial"/>
        <family val="2"/>
      </rPr>
      <t xml:space="preserve">8.4  Werden </t>
    </r>
    <r>
      <rPr>
        <u/>
        <sz val="10"/>
        <color theme="10"/>
        <rFont val="Arial"/>
        <family val="2"/>
      </rPr>
      <t>Kennzahlen</t>
    </r>
    <r>
      <rPr>
        <u/>
        <vertAlign val="superscript"/>
        <sz val="10"/>
        <color theme="10"/>
        <rFont val="Arial"/>
        <family val="2"/>
      </rPr>
      <t>4</t>
    </r>
    <r>
      <rPr>
        <sz val="10"/>
        <rFont val="Arial"/>
        <family val="2"/>
      </rPr>
      <t xml:space="preserve"> in Echtzeit gebildet, basierend auf Messwerten (z. B. unter Nutzung von Produktionsdaten)?</t>
    </r>
  </si>
  <si>
    <r>
      <rPr>
        <sz val="10"/>
        <rFont val="Arial"/>
        <family val="2"/>
      </rPr>
      <t>8.6  Werden gezielt Daten zur vorbeugenden Instandhaltung von Produktionsmaschinen genutzt (</t>
    </r>
    <r>
      <rPr>
        <u/>
        <sz val="10"/>
        <color theme="10"/>
        <rFont val="Arial"/>
        <family val="2"/>
      </rPr>
      <t>Predictive Maintenance</t>
    </r>
    <r>
      <rPr>
        <u/>
        <vertAlign val="superscript"/>
        <sz val="10"/>
        <color theme="10"/>
        <rFont val="Arial"/>
        <family val="2"/>
      </rPr>
      <t>9</t>
    </r>
    <r>
      <rPr>
        <sz val="10"/>
        <rFont val="Arial"/>
        <family val="2"/>
      </rPr>
      <t>)?</t>
    </r>
  </si>
  <si>
    <t>2.8  Werden regelmäßig Risikoanalysen durchgeführt für die Entsorgung von Reststoffen mit nur eingeschränkten oder teuren Entsorgungs-möglichkeiten (z. B. hinsichtlich gesetzlicher Änderungen)?</t>
  </si>
  <si>
    <r>
      <rPr>
        <sz val="10"/>
        <rFont val="Arial"/>
        <family val="2"/>
      </rPr>
      <t xml:space="preserve">7.7  Werden die Mitarbeitenden regelmäßig zu Aspekten der Themen </t>
    </r>
    <r>
      <rPr>
        <u/>
        <sz val="10"/>
        <color theme="10"/>
        <rFont val="Arial"/>
        <family val="2"/>
      </rPr>
      <t>Material-</t>
    </r>
    <r>
      <rPr>
        <u/>
        <vertAlign val="superscript"/>
        <sz val="10"/>
        <color theme="10"/>
        <rFont val="Arial"/>
        <family val="2"/>
      </rPr>
      <t>7</t>
    </r>
    <r>
      <rPr>
        <sz val="10"/>
        <rFont val="Arial"/>
        <family val="2"/>
      </rPr>
      <t xml:space="preserve"> und </t>
    </r>
    <r>
      <rPr>
        <u/>
        <sz val="10"/>
        <color theme="10"/>
        <rFont val="Arial"/>
        <family val="2"/>
      </rPr>
      <t>Rohstoffeffizienz</t>
    </r>
    <r>
      <rPr>
        <u/>
        <vertAlign val="superscript"/>
        <sz val="10"/>
        <color theme="10"/>
        <rFont val="Arial"/>
        <family val="2"/>
      </rPr>
      <t>16</t>
    </r>
    <r>
      <rPr>
        <sz val="10"/>
        <rFont val="Arial"/>
        <family val="2"/>
      </rPr>
      <t xml:space="preserve"> sensibilisiert bzw. geschult?</t>
    </r>
  </si>
  <si>
    <t>(*) Quellen zuletzt abgerufen am 04.08.2022.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</si>
</sst>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
    <numFmt numFmtId="165" formatCode="0.0"/>
    <numFmt numFmtId="166" formatCode="0\ %"/>
    <numFmt numFmtId="167" formatCode="&quot;Bearbeitungsgrad Fragen: &quot;0\ %"/>
  </numFmts>
  <fonts count="44" x14ac:knownFonts="1">
    <font>
      <sz val="11"/>
      <color theme="1"/>
      <name val="Calibri"/>
      <family val="2"/>
      <scheme val="minor"/>
    </font>
    <font>
      <b/>
      <sz val="13"/>
      <color theme="3"/>
      <name val="Calibri"/>
      <family val="2"/>
      <scheme val="minor"/>
    </font>
    <font>
      <b/>
      <sz val="11"/>
      <color theme="3"/>
      <name val="Calibri"/>
      <family val="2"/>
      <scheme val="minor"/>
    </font>
    <font>
      <sz val="10"/>
      <color theme="1"/>
      <name val="Arial"/>
      <family val="2"/>
    </font>
    <font>
      <b/>
      <sz val="10"/>
      <color theme="1"/>
      <name val="Arial"/>
      <family val="2"/>
    </font>
    <font>
      <sz val="10"/>
      <name val="Arial"/>
      <family val="2"/>
    </font>
    <font>
      <b/>
      <sz val="16"/>
      <color theme="3"/>
      <name val="Arial"/>
      <family val="2"/>
    </font>
    <font>
      <b/>
      <sz val="11"/>
      <color theme="1"/>
      <name val="Calibri"/>
      <family val="2"/>
      <scheme val="minor"/>
    </font>
    <font>
      <sz val="11"/>
      <color theme="1"/>
      <name val="Arial"/>
      <family val="2"/>
    </font>
    <font>
      <b/>
      <sz val="13"/>
      <color theme="3"/>
      <name val="Arial"/>
      <family val="2"/>
    </font>
    <font>
      <b/>
      <sz val="10"/>
      <name val="Arial"/>
      <family val="2"/>
    </font>
    <font>
      <b/>
      <sz val="11"/>
      <color theme="3"/>
      <name val="Arial"/>
      <family val="2"/>
    </font>
    <font>
      <b/>
      <sz val="11"/>
      <color theme="1"/>
      <name val="Arial"/>
      <family val="2"/>
    </font>
    <font>
      <sz val="10"/>
      <color theme="0"/>
      <name val="Arial"/>
      <family val="2"/>
    </font>
    <font>
      <sz val="11"/>
      <name val="Calibri"/>
      <family val="2"/>
      <scheme val="minor"/>
    </font>
    <font>
      <u/>
      <sz val="10"/>
      <color theme="1"/>
      <name val="Arial"/>
      <family val="2"/>
    </font>
    <font>
      <sz val="11"/>
      <color theme="0"/>
      <name val="Calibri"/>
      <family val="2"/>
      <scheme val="minor"/>
    </font>
    <font>
      <u/>
      <sz val="11"/>
      <color theme="10"/>
      <name val="Calibri"/>
      <family val="2"/>
      <scheme val="minor"/>
    </font>
    <font>
      <b/>
      <sz val="16"/>
      <color rgb="FF436F81"/>
      <name val="Arial"/>
      <family val="2"/>
    </font>
    <font>
      <b/>
      <sz val="11"/>
      <color theme="0"/>
      <name val="Calibri"/>
      <family val="2"/>
      <scheme val="minor"/>
    </font>
    <font>
      <b/>
      <sz val="13"/>
      <color theme="0"/>
      <name val="Arial"/>
      <family val="2"/>
    </font>
    <font>
      <b/>
      <sz val="10"/>
      <color theme="0"/>
      <name val="Arial"/>
      <family val="2"/>
    </font>
    <font>
      <sz val="8"/>
      <color theme="1"/>
      <name val="Arial"/>
      <family val="2"/>
    </font>
    <font>
      <b/>
      <sz val="11"/>
      <color rgb="FF436F81"/>
      <name val="Arial"/>
      <family val="2"/>
    </font>
    <font>
      <sz val="11"/>
      <color rgb="FF436F81"/>
      <name val="Calibri"/>
      <family val="2"/>
      <scheme val="minor"/>
    </font>
    <font>
      <b/>
      <sz val="16"/>
      <color theme="0"/>
      <name val="Arial"/>
      <family val="2"/>
    </font>
    <font>
      <b/>
      <sz val="11"/>
      <color theme="0"/>
      <name val="Arial"/>
      <family val="2"/>
    </font>
    <font>
      <sz val="1"/>
      <color rgb="FFFFDEB5"/>
      <name val="Arial"/>
      <family val="2"/>
    </font>
    <font>
      <sz val="9.5"/>
      <name val="Arial"/>
      <family val="2"/>
    </font>
    <font>
      <sz val="9.5"/>
      <color theme="0"/>
      <name val="Arial"/>
      <family val="2"/>
    </font>
    <font>
      <b/>
      <sz val="11"/>
      <name val="Arial"/>
      <family val="2"/>
    </font>
    <font>
      <b/>
      <sz val="9.5"/>
      <name val="Arial"/>
      <family val="2"/>
    </font>
    <font>
      <u/>
      <sz val="11"/>
      <color theme="0"/>
      <name val="Calibri"/>
      <family val="2"/>
      <scheme val="minor"/>
    </font>
    <font>
      <b/>
      <sz val="9.5"/>
      <color theme="0"/>
      <name val="Arial"/>
      <family val="2"/>
    </font>
    <font>
      <b/>
      <u/>
      <sz val="10"/>
      <name val="Arial"/>
      <family val="2"/>
    </font>
    <font>
      <b/>
      <vertAlign val="superscript"/>
      <sz val="16"/>
      <color theme="3"/>
      <name val="Arial"/>
      <family val="2"/>
    </font>
    <font>
      <b/>
      <sz val="10"/>
      <color theme="3"/>
      <name val="Arial"/>
      <family val="2"/>
    </font>
    <font>
      <i/>
      <sz val="10"/>
      <color theme="1"/>
      <name val="Arial"/>
      <family val="2"/>
    </font>
    <font>
      <vertAlign val="superscript"/>
      <sz val="10"/>
      <color theme="1"/>
      <name val="Arial"/>
      <family val="2"/>
    </font>
    <font>
      <u/>
      <sz val="10"/>
      <color theme="10"/>
      <name val="Arial"/>
      <family val="2"/>
    </font>
    <font>
      <sz val="10"/>
      <color theme="10"/>
      <name val="Arial"/>
      <family val="2"/>
    </font>
    <font>
      <u/>
      <sz val="11"/>
      <color theme="4" tint="-0.249977111117893"/>
      <name val="Calibri"/>
      <family val="2"/>
      <scheme val="minor"/>
    </font>
    <font>
      <sz val="9.5"/>
      <color theme="1"/>
      <name val="Arial"/>
      <family val="2"/>
    </font>
    <font>
      <u/>
      <vertAlign val="superscript"/>
      <sz val="10"/>
      <color theme="10"/>
      <name val="Arial"/>
      <family val="2"/>
    </font>
  </fonts>
  <fills count="10">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BDC9CD"/>
        <bgColor indexed="64"/>
      </patternFill>
    </fill>
    <fill>
      <patternFill patternType="solid">
        <fgColor rgb="FFFFDEB5"/>
        <bgColor indexed="64"/>
      </patternFill>
    </fill>
    <fill>
      <patternFill patternType="solid">
        <fgColor rgb="FFCBE3BF"/>
        <bgColor indexed="64"/>
      </patternFill>
    </fill>
    <fill>
      <patternFill patternType="solid">
        <fgColor rgb="FF52A228"/>
        <bgColor indexed="64"/>
      </patternFill>
    </fill>
    <fill>
      <patternFill patternType="solid">
        <fgColor rgb="FFFFFFFF"/>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ck">
        <color theme="4" tint="0.499984740745262"/>
      </bottom>
      <diagonal/>
    </border>
    <border>
      <left/>
      <right/>
      <top/>
      <bottom style="medium">
        <color theme="4" tint="0.39997558519241921"/>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bottom style="thick">
        <color rgb="FFBDC9CD"/>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style="medium">
        <color indexed="64"/>
      </bottom>
      <diagonal/>
    </border>
    <border>
      <left style="medium">
        <color theme="1"/>
      </left>
      <right style="medium">
        <color indexed="64"/>
      </right>
      <top/>
      <bottom style="medium">
        <color indexed="64"/>
      </bottom>
      <diagonal/>
    </border>
    <border>
      <left/>
      <right/>
      <top style="thick">
        <color rgb="FFBDC9CD"/>
      </top>
      <bottom/>
      <diagonal/>
    </border>
    <border>
      <left style="medium">
        <color theme="1"/>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theme="1"/>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right/>
      <top style="thick">
        <color rgb="FFBDC9CD"/>
      </top>
      <bottom style="medium">
        <color indexed="64"/>
      </bottom>
      <diagonal/>
    </border>
    <border>
      <left style="medium">
        <color rgb="FFBDC9CD"/>
      </left>
      <right/>
      <top style="medium">
        <color rgb="FFBDC9CD"/>
      </top>
      <bottom style="medium">
        <color rgb="FFBDC9CD"/>
      </bottom>
      <diagonal/>
    </border>
    <border>
      <left/>
      <right/>
      <top style="medium">
        <color rgb="FFBDC9CD"/>
      </top>
      <bottom style="medium">
        <color rgb="FFBDC9CD"/>
      </bottom>
      <diagonal/>
    </border>
    <border>
      <left/>
      <right style="medium">
        <color rgb="FFBDC9CD"/>
      </right>
      <top style="medium">
        <color rgb="FFBDC9CD"/>
      </top>
      <bottom style="medium">
        <color rgb="FFBDC9CD"/>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diagonal/>
    </border>
    <border>
      <left style="medium">
        <color theme="1"/>
      </left>
      <right style="medium">
        <color indexed="64"/>
      </right>
      <top/>
      <bottom/>
      <diagonal/>
    </border>
    <border>
      <left style="medium">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s>
  <cellStyleXfs count="4">
    <xf numFmtId="0" fontId="0" fillId="0" borderId="0"/>
    <xf numFmtId="0" fontId="1" fillId="0" borderId="11" applyNumberFormat="0" applyFill="0" applyAlignment="0" applyProtection="0"/>
    <xf numFmtId="0" fontId="2" fillId="0" borderId="12" applyNumberFormat="0" applyFill="0" applyAlignment="0" applyProtection="0"/>
    <xf numFmtId="0" fontId="17" fillId="0" borderId="0" applyNumberFormat="0" applyFill="0" applyBorder="0" applyAlignment="0" applyProtection="0"/>
  </cellStyleXfs>
  <cellXfs count="353">
    <xf numFmtId="0" fontId="0" fillId="0" borderId="0" xfId="0"/>
    <xf numFmtId="0" fontId="3" fillId="0" borderId="0" xfId="0" applyFont="1"/>
    <xf numFmtId="0" fontId="5" fillId="0" borderId="1" xfId="0" applyFont="1" applyBorder="1" applyAlignment="1">
      <alignment horizontal="center" vertical="center"/>
    </xf>
    <xf numFmtId="0" fontId="7" fillId="0" borderId="0" xfId="0" applyFont="1"/>
    <xf numFmtId="0" fontId="4" fillId="0" borderId="0" xfId="0" applyFont="1" applyAlignment="1">
      <alignment vertical="center"/>
    </xf>
    <xf numFmtId="167" fontId="4" fillId="0" borderId="0" xfId="0" applyNumberFormat="1" applyFont="1" applyAlignment="1">
      <alignment horizontal="left" vertical="center"/>
    </xf>
    <xf numFmtId="165" fontId="5" fillId="0" borderId="3" xfId="0" applyNumberFormat="1" applyFont="1" applyBorder="1" applyAlignment="1">
      <alignment horizontal="center" vertical="center"/>
    </xf>
    <xf numFmtId="0" fontId="5" fillId="0" borderId="3" xfId="0" applyFont="1" applyBorder="1" applyAlignment="1">
      <alignment horizontal="center" vertical="center"/>
    </xf>
    <xf numFmtId="166" fontId="5" fillId="0" borderId="4" xfId="0" applyNumberFormat="1" applyFont="1" applyBorder="1" applyAlignment="1">
      <alignment horizontal="center" vertical="center"/>
    </xf>
    <xf numFmtId="165" fontId="5" fillId="0" borderId="1" xfId="0" applyNumberFormat="1" applyFont="1" applyBorder="1" applyAlignment="1">
      <alignment horizontal="center" vertical="center"/>
    </xf>
    <xf numFmtId="166" fontId="5" fillId="0" borderId="6" xfId="0" applyNumberFormat="1" applyFont="1" applyBorder="1" applyAlignment="1">
      <alignment horizontal="center" vertical="center"/>
    </xf>
    <xf numFmtId="165" fontId="5" fillId="4" borderId="1" xfId="0" applyNumberFormat="1" applyFont="1" applyFill="1" applyBorder="1" applyAlignment="1">
      <alignment horizontal="center" vertical="center"/>
    </xf>
    <xf numFmtId="166" fontId="5" fillId="4" borderId="6" xfId="0" applyNumberFormat="1" applyFont="1" applyFill="1" applyBorder="1" applyAlignment="1">
      <alignment horizontal="center" vertical="center"/>
    </xf>
    <xf numFmtId="0" fontId="5" fillId="4" borderId="1" xfId="0" applyFont="1" applyFill="1" applyBorder="1" applyAlignment="1">
      <alignment horizontal="center" vertical="center"/>
    </xf>
    <xf numFmtId="165" fontId="5" fillId="4" borderId="18" xfId="0" applyNumberFormat="1" applyFont="1" applyFill="1" applyBorder="1" applyAlignment="1">
      <alignment horizontal="center" vertical="center"/>
    </xf>
    <xf numFmtId="0" fontId="5" fillId="4" borderId="18" xfId="0" applyFont="1" applyFill="1" applyBorder="1" applyAlignment="1">
      <alignment horizontal="center" vertical="center"/>
    </xf>
    <xf numFmtId="166" fontId="5" fillId="4" borderId="26" xfId="0" applyNumberFormat="1" applyFont="1" applyFill="1" applyBorder="1" applyAlignment="1">
      <alignment horizontal="center" vertical="center"/>
    </xf>
    <xf numFmtId="0" fontId="3" fillId="0" borderId="2" xfId="0" applyFont="1" applyBorder="1" applyAlignment="1" applyProtection="1">
      <alignment horizontal="left" vertical="center" wrapText="1"/>
    </xf>
    <xf numFmtId="0" fontId="3" fillId="4" borderId="5" xfId="0" applyFont="1" applyFill="1" applyBorder="1" applyAlignment="1" applyProtection="1">
      <alignment horizontal="left" vertical="center" wrapText="1"/>
    </xf>
    <xf numFmtId="0" fontId="3" fillId="0" borderId="5" xfId="0" applyFont="1" applyBorder="1" applyAlignment="1" applyProtection="1">
      <alignment horizontal="left" vertical="center" wrapText="1"/>
    </xf>
    <xf numFmtId="0" fontId="5" fillId="4" borderId="5" xfId="0" applyFont="1" applyFill="1" applyBorder="1" applyAlignment="1" applyProtection="1">
      <alignment horizontal="left" vertical="center" wrapText="1"/>
    </xf>
    <xf numFmtId="0" fontId="0" fillId="0" borderId="0" xfId="0" applyProtection="1"/>
    <xf numFmtId="0" fontId="5" fillId="0" borderId="0" xfId="0" applyFont="1"/>
    <xf numFmtId="0" fontId="14" fillId="0" borderId="0" xfId="0" applyFont="1"/>
    <xf numFmtId="0" fontId="15" fillId="0" borderId="0" xfId="0" applyFont="1"/>
    <xf numFmtId="0" fontId="3" fillId="0" borderId="7" xfId="0" applyFont="1" applyBorder="1" applyAlignment="1" applyProtection="1">
      <alignment horizontal="left" vertical="center" wrapText="1"/>
    </xf>
    <xf numFmtId="0" fontId="3" fillId="4" borderId="17" xfId="0" applyFont="1" applyFill="1" applyBorder="1" applyAlignment="1" applyProtection="1">
      <alignment horizontal="center" vertical="center"/>
      <protection locked="0"/>
    </xf>
    <xf numFmtId="164" fontId="3" fillId="4" borderId="17" xfId="0" applyNumberFormat="1" applyFont="1" applyFill="1" applyBorder="1" applyAlignment="1" applyProtection="1">
      <alignment horizontal="center" vertical="center" wrapText="1"/>
      <protection locked="0"/>
    </xf>
    <xf numFmtId="0" fontId="16" fillId="0" borderId="0" xfId="0" applyFont="1" applyAlignment="1">
      <alignment horizontal="left"/>
    </xf>
    <xf numFmtId="0" fontId="16" fillId="0" borderId="0" xfId="0" applyFont="1" applyAlignment="1">
      <alignment horizontal="left" vertical="center"/>
    </xf>
    <xf numFmtId="0" fontId="13" fillId="0" borderId="0" xfId="0" applyFont="1" applyAlignment="1">
      <alignment horizontal="left" vertical="center"/>
    </xf>
    <xf numFmtId="0" fontId="12" fillId="0" borderId="0" xfId="0" applyFont="1" applyBorder="1" applyAlignment="1">
      <alignment vertical="center"/>
    </xf>
    <xf numFmtId="164" fontId="3" fillId="4" borderId="13" xfId="0" applyNumberFormat="1" applyFont="1" applyFill="1" applyBorder="1" applyAlignment="1" applyProtection="1">
      <alignment horizontal="center" vertical="center" wrapText="1"/>
      <protection locked="0"/>
    </xf>
    <xf numFmtId="164" fontId="3" fillId="3" borderId="31" xfId="0" applyNumberFormat="1" applyFont="1" applyFill="1" applyBorder="1" applyAlignment="1" applyProtection="1">
      <alignment horizontal="center" vertical="center" wrapText="1"/>
      <protection locked="0"/>
    </xf>
    <xf numFmtId="0" fontId="3" fillId="0" borderId="42" xfId="0" applyFont="1" applyBorder="1" applyAlignment="1" applyProtection="1">
      <alignment horizontal="left" vertical="center" wrapText="1"/>
    </xf>
    <xf numFmtId="0" fontId="3" fillId="4" borderId="38" xfId="0" applyFont="1" applyFill="1" applyBorder="1" applyAlignment="1" applyProtection="1">
      <alignment horizontal="left" vertical="center" wrapText="1"/>
    </xf>
    <xf numFmtId="164" fontId="3" fillId="3" borderId="13" xfId="0" applyNumberFormat="1" applyFont="1" applyFill="1" applyBorder="1" applyAlignment="1" applyProtection="1">
      <alignment horizontal="center" vertical="center" wrapText="1"/>
      <protection locked="0"/>
    </xf>
    <xf numFmtId="0" fontId="18" fillId="0" borderId="43" xfId="1" applyFont="1" applyBorder="1"/>
    <xf numFmtId="0" fontId="9" fillId="0" borderId="43" xfId="1" applyFont="1" applyBorder="1"/>
    <xf numFmtId="0" fontId="3" fillId="4" borderId="44" xfId="0" applyFont="1" applyFill="1" applyBorder="1" applyAlignment="1" applyProtection="1">
      <alignment horizontal="left" vertical="center" wrapText="1"/>
    </xf>
    <xf numFmtId="0" fontId="4" fillId="0" borderId="0" xfId="0" applyFont="1" applyBorder="1" applyAlignment="1">
      <alignment vertical="center"/>
    </xf>
    <xf numFmtId="165" fontId="4" fillId="0" borderId="0" xfId="0" applyNumberFormat="1" applyFont="1" applyBorder="1" applyAlignment="1">
      <alignment horizontal="center" vertical="center"/>
    </xf>
    <xf numFmtId="0" fontId="12" fillId="0" borderId="0" xfId="0" applyFont="1" applyBorder="1"/>
    <xf numFmtId="165" fontId="4" fillId="0" borderId="0" xfId="0" applyNumberFormat="1" applyFont="1" applyFill="1" applyBorder="1" applyAlignment="1">
      <alignment horizontal="center" vertical="center"/>
    </xf>
    <xf numFmtId="0" fontId="12" fillId="0" borderId="0" xfId="0" applyFont="1" applyFill="1" applyBorder="1"/>
    <xf numFmtId="0" fontId="7" fillId="0" borderId="0" xfId="0" applyFont="1" applyFill="1" applyBorder="1"/>
    <xf numFmtId="166" fontId="4" fillId="0" borderId="0" xfId="0" applyNumberFormat="1" applyFont="1" applyFill="1" applyBorder="1" applyAlignment="1">
      <alignment horizontal="center" vertical="center"/>
    </xf>
    <xf numFmtId="0" fontId="3" fillId="0" borderId="0" xfId="0" applyFont="1" applyFill="1" applyBorder="1" applyAlignment="1">
      <alignment vertical="center"/>
    </xf>
    <xf numFmtId="0" fontId="8" fillId="0" borderId="0" xfId="0" applyFont="1" applyFill="1" applyBorder="1"/>
    <xf numFmtId="0" fontId="3" fillId="6" borderId="22" xfId="0" applyFont="1" applyFill="1" applyBorder="1" applyAlignment="1" applyProtection="1">
      <alignment horizontal="center" vertical="center"/>
      <protection locked="0"/>
    </xf>
    <xf numFmtId="0" fontId="16" fillId="0" borderId="0" xfId="0" applyFont="1"/>
    <xf numFmtId="0" fontId="20" fillId="3" borderId="0" xfId="1" applyFont="1" applyFill="1" applyBorder="1"/>
    <xf numFmtId="0" fontId="19" fillId="0" borderId="0" xfId="0" applyFont="1"/>
    <xf numFmtId="0" fontId="13" fillId="0" borderId="0" xfId="0" applyFont="1"/>
    <xf numFmtId="0" fontId="13" fillId="0" borderId="0" xfId="0" applyFont="1" applyBorder="1"/>
    <xf numFmtId="0" fontId="13" fillId="0" borderId="0" xfId="0" applyFont="1" applyFill="1" applyBorder="1"/>
    <xf numFmtId="0" fontId="16" fillId="0" borderId="0" xfId="0" applyFont="1" applyFill="1"/>
    <xf numFmtId="0" fontId="21" fillId="0" borderId="0" xfId="2" applyFont="1" applyFill="1" applyBorder="1"/>
    <xf numFmtId="0" fontId="21" fillId="0" borderId="0" xfId="0" applyFont="1" applyFill="1" applyBorder="1" applyAlignment="1">
      <alignment vertical="center"/>
    </xf>
    <xf numFmtId="0" fontId="13" fillId="0" borderId="0" xfId="0" applyFont="1" applyFill="1"/>
    <xf numFmtId="0" fontId="13" fillId="0" borderId="0" xfId="0" applyFont="1" applyFill="1" applyBorder="1" applyAlignment="1">
      <alignment vertical="center"/>
    </xf>
    <xf numFmtId="0" fontId="13" fillId="0" borderId="0" xfId="0" applyFont="1" applyFill="1" applyBorder="1" applyAlignment="1">
      <alignment horizontal="center" vertical="center"/>
    </xf>
    <xf numFmtId="0" fontId="4" fillId="0" borderId="0" xfId="0" applyFont="1" applyAlignment="1">
      <alignment horizontal="right"/>
    </xf>
    <xf numFmtId="0" fontId="3" fillId="0" borderId="0" xfId="0" applyFont="1" applyBorder="1"/>
    <xf numFmtId="0" fontId="0" fillId="0" borderId="0" xfId="0" applyFont="1"/>
    <xf numFmtId="164" fontId="3" fillId="3" borderId="2" xfId="0" applyNumberFormat="1" applyFont="1" applyFill="1" applyBorder="1" applyAlignment="1" applyProtection="1">
      <alignment horizontal="center" vertical="center"/>
      <protection locked="0"/>
    </xf>
    <xf numFmtId="164" fontId="3" fillId="3" borderId="3" xfId="0" applyNumberFormat="1" applyFont="1" applyFill="1" applyBorder="1" applyAlignment="1" applyProtection="1">
      <alignment horizontal="center" vertical="center"/>
      <protection locked="0"/>
    </xf>
    <xf numFmtId="164" fontId="3" fillId="3" borderId="30" xfId="0" applyNumberFormat="1" applyFont="1" applyFill="1" applyBorder="1" applyAlignment="1" applyProtection="1">
      <alignment horizontal="center" vertical="center" wrapText="1"/>
      <protection locked="0"/>
    </xf>
    <xf numFmtId="164" fontId="3" fillId="4" borderId="23" xfId="0" applyNumberFormat="1" applyFont="1" applyFill="1" applyBorder="1" applyAlignment="1" applyProtection="1">
      <alignment horizontal="center" vertical="center"/>
      <protection locked="0"/>
    </xf>
    <xf numFmtId="164" fontId="3" fillId="4" borderId="24" xfId="0" applyNumberFormat="1" applyFont="1" applyFill="1" applyBorder="1" applyAlignment="1" applyProtection="1">
      <alignment horizontal="center" vertical="center"/>
      <protection locked="0"/>
    </xf>
    <xf numFmtId="0" fontId="3" fillId="0" borderId="38" xfId="0" applyFont="1" applyBorder="1" applyAlignment="1" applyProtection="1">
      <alignment horizontal="left" vertical="center" wrapText="1"/>
    </xf>
    <xf numFmtId="164" fontId="3" fillId="3" borderId="23" xfId="0" applyNumberFormat="1" applyFont="1" applyFill="1" applyBorder="1" applyAlignment="1" applyProtection="1">
      <alignment horizontal="center" vertical="center"/>
      <protection locked="0"/>
    </xf>
    <xf numFmtId="164" fontId="3" fillId="3" borderId="24" xfId="0" applyNumberFormat="1" applyFont="1" applyFill="1" applyBorder="1" applyAlignment="1" applyProtection="1">
      <alignment horizontal="center" vertical="center"/>
      <protection locked="0"/>
    </xf>
    <xf numFmtId="164" fontId="3" fillId="3" borderId="37" xfId="0" applyNumberFormat="1" applyFont="1" applyFill="1" applyBorder="1" applyAlignment="1" applyProtection="1">
      <alignment horizontal="center" vertical="center"/>
      <protection locked="0"/>
    </xf>
    <xf numFmtId="164" fontId="3" fillId="3" borderId="39" xfId="0" applyNumberFormat="1" applyFont="1" applyFill="1" applyBorder="1" applyAlignment="1" applyProtection="1">
      <alignment horizontal="center" vertical="center"/>
      <protection locked="0"/>
    </xf>
    <xf numFmtId="164" fontId="3" fillId="3" borderId="5" xfId="0" applyNumberFormat="1" applyFont="1" applyFill="1" applyBorder="1" applyAlignment="1" applyProtection="1">
      <alignment horizontal="center" vertical="center"/>
      <protection locked="0"/>
    </xf>
    <xf numFmtId="164" fontId="3" fillId="3" borderId="1" xfId="0" applyNumberFormat="1" applyFont="1" applyFill="1" applyBorder="1" applyAlignment="1" applyProtection="1">
      <alignment horizontal="center" vertical="center"/>
      <protection locked="0"/>
    </xf>
    <xf numFmtId="164" fontId="3" fillId="3" borderId="7" xfId="0" applyNumberFormat="1" applyFont="1" applyFill="1" applyBorder="1" applyAlignment="1" applyProtection="1">
      <alignment horizontal="center" vertical="center"/>
      <protection locked="0"/>
    </xf>
    <xf numFmtId="164" fontId="3" fillId="3" borderId="18" xfId="0" applyNumberFormat="1" applyFont="1" applyFill="1" applyBorder="1" applyAlignment="1" applyProtection="1">
      <alignment horizontal="center" vertical="center"/>
      <protection locked="0"/>
    </xf>
    <xf numFmtId="164" fontId="3" fillId="4" borderId="44" xfId="0" applyNumberFormat="1" applyFont="1" applyFill="1" applyBorder="1" applyAlignment="1" applyProtection="1">
      <alignment horizontal="center" vertical="center"/>
      <protection locked="0"/>
    </xf>
    <xf numFmtId="164" fontId="3" fillId="4" borderId="45" xfId="0" applyNumberFormat="1" applyFont="1" applyFill="1" applyBorder="1" applyAlignment="1" applyProtection="1">
      <alignment horizontal="center" vertical="center"/>
      <protection locked="0"/>
    </xf>
    <xf numFmtId="164" fontId="3" fillId="4" borderId="34" xfId="0" applyNumberFormat="1" applyFont="1" applyFill="1" applyBorder="1" applyAlignment="1" applyProtection="1">
      <alignment horizontal="center" vertical="center"/>
      <protection locked="0"/>
    </xf>
    <xf numFmtId="0" fontId="0" fillId="0" borderId="0" xfId="0" applyFont="1" applyBorder="1"/>
    <xf numFmtId="167" fontId="4" fillId="3" borderId="0" xfId="0" applyNumberFormat="1" applyFont="1" applyFill="1" applyBorder="1" applyAlignment="1">
      <alignment horizontal="left" vertical="center"/>
    </xf>
    <xf numFmtId="0" fontId="4" fillId="0" borderId="0" xfId="0" applyFont="1" applyFill="1" applyBorder="1" applyAlignment="1">
      <alignment vertical="center"/>
    </xf>
    <xf numFmtId="0" fontId="0" fillId="0" borderId="0" xfId="0" applyFont="1" applyFill="1" applyBorder="1"/>
    <xf numFmtId="0" fontId="0" fillId="0" borderId="0" xfId="0" applyFont="1" applyFill="1"/>
    <xf numFmtId="0" fontId="0" fillId="0" borderId="48" xfId="0" applyFont="1" applyBorder="1"/>
    <xf numFmtId="0" fontId="3" fillId="6" borderId="52" xfId="0" applyFont="1" applyFill="1" applyBorder="1" applyAlignment="1" applyProtection="1">
      <alignment horizontal="center" vertical="center"/>
      <protection locked="0"/>
    </xf>
    <xf numFmtId="164" fontId="3" fillId="4" borderId="31" xfId="0" applyNumberFormat="1" applyFont="1" applyFill="1" applyBorder="1" applyAlignment="1" applyProtection="1">
      <alignment horizontal="center" vertical="center" wrapText="1"/>
      <protection locked="0"/>
    </xf>
    <xf numFmtId="0" fontId="6" fillId="0" borderId="43" xfId="1" applyFont="1" applyBorder="1" applyAlignment="1"/>
    <xf numFmtId="0" fontId="11" fillId="0" borderId="43" xfId="1" applyFont="1" applyBorder="1"/>
    <xf numFmtId="0" fontId="0" fillId="0" borderId="54" xfId="0" applyFont="1" applyBorder="1"/>
    <xf numFmtId="0" fontId="18" fillId="0" borderId="43" xfId="1" applyFont="1" applyBorder="1" applyAlignment="1"/>
    <xf numFmtId="0" fontId="23" fillId="0" borderId="43" xfId="1" applyFont="1" applyBorder="1"/>
    <xf numFmtId="0" fontId="24" fillId="0" borderId="0" xfId="0" applyFont="1"/>
    <xf numFmtId="0" fontId="10" fillId="5" borderId="20" xfId="0" applyFont="1" applyFill="1" applyBorder="1" applyAlignment="1">
      <alignment horizontal="left" vertical="center"/>
    </xf>
    <xf numFmtId="0" fontId="10" fillId="5" borderId="28" xfId="0" applyFont="1" applyFill="1" applyBorder="1" applyAlignment="1">
      <alignment horizontal="center" vertical="center"/>
    </xf>
    <xf numFmtId="0" fontId="10" fillId="5" borderId="29" xfId="0" applyFont="1" applyFill="1" applyBorder="1" applyAlignment="1">
      <alignment horizontal="center"/>
    </xf>
    <xf numFmtId="0" fontId="3" fillId="6" borderId="0" xfId="0" applyFont="1" applyFill="1" applyBorder="1" applyAlignment="1" applyProtection="1">
      <alignment horizontal="left" vertical="center"/>
      <protection locked="0"/>
    </xf>
    <xf numFmtId="0" fontId="25" fillId="0" borderId="0" xfId="1" applyFont="1" applyBorder="1" applyAlignment="1"/>
    <xf numFmtId="165" fontId="13" fillId="0" borderId="0" xfId="0" applyNumberFormat="1" applyFont="1"/>
    <xf numFmtId="0" fontId="19" fillId="3" borderId="0" xfId="0" applyFont="1" applyFill="1" applyBorder="1"/>
    <xf numFmtId="0" fontId="16" fillId="0" borderId="0" xfId="0" applyFont="1" applyAlignment="1">
      <alignment horizontal="center" vertical="center"/>
    </xf>
    <xf numFmtId="0" fontId="13" fillId="3" borderId="0" xfId="0" applyNumberFormat="1" applyFont="1" applyFill="1" applyBorder="1" applyAlignment="1">
      <alignment horizontal="center" vertical="center"/>
    </xf>
    <xf numFmtId="0" fontId="26" fillId="0" borderId="0" xfId="0" applyNumberFormat="1" applyFont="1" applyAlignment="1">
      <alignment horizontal="center" vertical="center"/>
    </xf>
    <xf numFmtId="0" fontId="26" fillId="0" borderId="0" xfId="0" applyFont="1" applyAlignment="1">
      <alignment horizontal="center" vertical="center"/>
    </xf>
    <xf numFmtId="0" fontId="4" fillId="0" borderId="0" xfId="0" applyFont="1" applyFill="1" applyBorder="1"/>
    <xf numFmtId="0" fontId="4" fillId="0" borderId="0" xfId="0" applyFont="1" applyFill="1" applyBorder="1" applyAlignment="1">
      <alignment horizontal="center" vertical="center"/>
    </xf>
    <xf numFmtId="164" fontId="27" fillId="3" borderId="30" xfId="0" applyNumberFormat="1" applyFont="1" applyFill="1" applyBorder="1" applyAlignment="1" applyProtection="1">
      <alignment horizontal="center" vertical="center"/>
      <protection locked="0"/>
    </xf>
    <xf numFmtId="164" fontId="27" fillId="4" borderId="25" xfId="0" applyNumberFormat="1" applyFont="1" applyFill="1" applyBorder="1" applyAlignment="1" applyProtection="1">
      <alignment horizontal="center" vertical="center"/>
      <protection locked="0"/>
    </xf>
    <xf numFmtId="164" fontId="27" fillId="3" borderId="25" xfId="0" applyNumberFormat="1" applyFont="1" applyFill="1" applyBorder="1" applyAlignment="1" applyProtection="1">
      <alignment horizontal="center" vertical="center"/>
      <protection locked="0"/>
    </xf>
    <xf numFmtId="164" fontId="27" fillId="3" borderId="40" xfId="0" applyNumberFormat="1" applyFont="1" applyFill="1" applyBorder="1" applyAlignment="1" applyProtection="1">
      <alignment horizontal="center" vertical="center"/>
      <protection locked="0"/>
    </xf>
    <xf numFmtId="164" fontId="27" fillId="3" borderId="6" xfId="0" applyNumberFormat="1" applyFont="1" applyFill="1" applyBorder="1" applyAlignment="1" applyProtection="1">
      <alignment horizontal="center" vertical="center"/>
      <protection locked="0"/>
    </xf>
    <xf numFmtId="164" fontId="16" fillId="0" borderId="0" xfId="0" applyNumberFormat="1" applyFont="1" applyAlignment="1">
      <alignment horizontal="center" vertical="center"/>
    </xf>
    <xf numFmtId="0" fontId="4" fillId="5" borderId="7" xfId="0" applyFont="1" applyFill="1" applyBorder="1" applyAlignment="1">
      <alignment horizontal="center" vertical="center"/>
    </xf>
    <xf numFmtId="0" fontId="4" fillId="5" borderId="18" xfId="0" applyFont="1" applyFill="1" applyBorder="1" applyAlignment="1">
      <alignment horizontal="center" vertical="center"/>
    </xf>
    <xf numFmtId="0" fontId="4" fillId="5" borderId="46" xfId="0" applyFont="1" applyFill="1" applyBorder="1" applyAlignment="1">
      <alignment horizontal="center" vertical="center" wrapText="1"/>
    </xf>
    <xf numFmtId="0" fontId="22" fillId="5" borderId="49" xfId="0" applyFont="1" applyFill="1" applyBorder="1" applyAlignment="1">
      <alignment horizontal="center" textRotation="90"/>
    </xf>
    <xf numFmtId="0" fontId="22" fillId="5" borderId="3" xfId="0" applyFont="1" applyFill="1" applyBorder="1" applyAlignment="1">
      <alignment horizontal="center" textRotation="90"/>
    </xf>
    <xf numFmtId="0" fontId="3" fillId="5" borderId="50" xfId="0" applyFont="1" applyFill="1" applyBorder="1" applyAlignment="1">
      <alignment vertical="center" textRotation="90" wrapText="1"/>
    </xf>
    <xf numFmtId="164" fontId="3" fillId="4" borderId="53" xfId="0" applyNumberFormat="1" applyFont="1" applyFill="1" applyBorder="1" applyAlignment="1" applyProtection="1">
      <alignment horizontal="center" vertical="center"/>
      <protection locked="0"/>
    </xf>
    <xf numFmtId="164" fontId="27" fillId="4" borderId="19" xfId="0" applyNumberFormat="1" applyFont="1" applyFill="1" applyBorder="1" applyAlignment="1" applyProtection="1">
      <alignment horizontal="center" vertical="center"/>
      <protection locked="0"/>
    </xf>
    <xf numFmtId="164" fontId="27" fillId="3" borderId="31" xfId="0" applyNumberFormat="1" applyFont="1" applyFill="1" applyBorder="1" applyAlignment="1" applyProtection="1">
      <alignment horizontal="center" vertical="center"/>
      <protection locked="0"/>
    </xf>
    <xf numFmtId="0" fontId="17" fillId="0" borderId="2" xfId="3" applyFill="1" applyBorder="1" applyProtection="1">
      <protection locked="0"/>
    </xf>
    <xf numFmtId="0" fontId="17" fillId="4" borderId="5" xfId="3" applyFill="1" applyBorder="1" applyProtection="1">
      <protection locked="0"/>
    </xf>
    <xf numFmtId="0" fontId="17" fillId="0" borderId="5" xfId="3" applyFill="1" applyBorder="1" applyProtection="1">
      <protection locked="0"/>
    </xf>
    <xf numFmtId="0" fontId="17" fillId="4" borderId="7" xfId="3" applyFill="1" applyBorder="1" applyProtection="1">
      <protection locked="0"/>
    </xf>
    <xf numFmtId="0" fontId="18" fillId="0" borderId="0" xfId="1" applyFont="1" applyBorder="1" applyAlignment="1"/>
    <xf numFmtId="0" fontId="6" fillId="0" borderId="0" xfId="1" applyFont="1" applyBorder="1" applyAlignment="1"/>
    <xf numFmtId="0" fontId="3" fillId="0" borderId="0" xfId="0" applyFont="1" applyFill="1" applyBorder="1" applyAlignment="1" applyProtection="1">
      <alignment horizontal="center" vertical="center"/>
    </xf>
    <xf numFmtId="0" fontId="10" fillId="0" borderId="0" xfId="0" applyFont="1" applyBorder="1" applyAlignment="1">
      <alignment horizontal="left" vertical="center"/>
    </xf>
    <xf numFmtId="0" fontId="5" fillId="0" borderId="0" xfId="0" applyFont="1" applyBorder="1" applyAlignment="1">
      <alignment horizontal="center" vertical="center"/>
    </xf>
    <xf numFmtId="166" fontId="5" fillId="0" borderId="0" xfId="0" applyNumberFormat="1" applyFont="1" applyBorder="1" applyAlignment="1">
      <alignment horizontal="center" vertical="center"/>
    </xf>
    <xf numFmtId="0" fontId="4" fillId="0" borderId="0" xfId="2" applyFont="1" applyBorder="1"/>
    <xf numFmtId="0" fontId="3" fillId="0" borderId="0" xfId="0" applyFont="1" applyFill="1"/>
    <xf numFmtId="0" fontId="4" fillId="0" borderId="0" xfId="0" applyFont="1" applyBorder="1" applyAlignment="1">
      <alignment horizontal="left" vertical="center"/>
    </xf>
    <xf numFmtId="0" fontId="3" fillId="0" borderId="0" xfId="0" applyFont="1" applyBorder="1" applyAlignment="1">
      <alignment horizontal="center" vertical="center"/>
    </xf>
    <xf numFmtId="166" fontId="3" fillId="0" borderId="0" xfId="0" applyNumberFormat="1" applyFont="1" applyBorder="1" applyAlignment="1">
      <alignment horizontal="center" vertical="center"/>
    </xf>
    <xf numFmtId="0" fontId="4" fillId="0" borderId="0" xfId="0" applyFont="1" applyFill="1" applyBorder="1" applyAlignment="1"/>
    <xf numFmtId="0" fontId="3" fillId="0" borderId="0" xfId="0" applyFont="1" applyFill="1" applyBorder="1" applyAlignment="1"/>
    <xf numFmtId="164" fontId="3" fillId="4" borderId="1" xfId="0" applyNumberFormat="1" applyFont="1" applyFill="1" applyBorder="1" applyAlignment="1" applyProtection="1">
      <alignment horizontal="center" vertical="center"/>
      <protection locked="0"/>
    </xf>
    <xf numFmtId="0" fontId="5" fillId="0" borderId="38" xfId="0" applyFont="1" applyBorder="1" applyAlignment="1" applyProtection="1">
      <alignment horizontal="left" vertical="center" wrapText="1"/>
    </xf>
    <xf numFmtId="0" fontId="5" fillId="4" borderId="38" xfId="0" applyFont="1" applyFill="1" applyBorder="1" applyAlignment="1" applyProtection="1">
      <alignment horizontal="left" vertical="center" wrapText="1"/>
    </xf>
    <xf numFmtId="0" fontId="3" fillId="6" borderId="13" xfId="0" applyFont="1" applyFill="1" applyBorder="1" applyAlignment="1" applyProtection="1">
      <alignment horizontal="center" vertical="center"/>
      <protection locked="0"/>
    </xf>
    <xf numFmtId="0" fontId="3" fillId="6" borderId="31" xfId="0" applyFont="1" applyFill="1" applyBorder="1" applyAlignment="1" applyProtection="1">
      <alignment horizontal="center" vertical="center"/>
      <protection locked="0"/>
    </xf>
    <xf numFmtId="164" fontId="3" fillId="4" borderId="5" xfId="0" applyNumberFormat="1" applyFont="1" applyFill="1" applyBorder="1" applyAlignment="1" applyProtection="1">
      <alignment horizontal="center" vertical="center"/>
      <protection locked="0"/>
    </xf>
    <xf numFmtId="164" fontId="27" fillId="4" borderId="6" xfId="0" applyNumberFormat="1" applyFont="1" applyFill="1" applyBorder="1" applyAlignment="1" applyProtection="1">
      <alignment horizontal="center" vertical="center"/>
      <protection locked="0"/>
    </xf>
    <xf numFmtId="0" fontId="3" fillId="6" borderId="30" xfId="0" applyFont="1" applyFill="1" applyBorder="1" applyAlignment="1" applyProtection="1">
      <alignment horizontal="center" vertical="center"/>
      <protection locked="0"/>
    </xf>
    <xf numFmtId="0" fontId="3" fillId="0" borderId="60" xfId="0" applyFont="1" applyBorder="1" applyAlignment="1" applyProtection="1">
      <alignment horizontal="left" vertical="center" wrapText="1"/>
    </xf>
    <xf numFmtId="0" fontId="3" fillId="4" borderId="22" xfId="0" applyFont="1" applyFill="1" applyBorder="1" applyAlignment="1" applyProtection="1">
      <alignment horizontal="left" vertical="center" wrapText="1"/>
    </xf>
    <xf numFmtId="0" fontId="5" fillId="4" borderId="22" xfId="0" applyFont="1" applyFill="1" applyBorder="1" applyAlignment="1" applyProtection="1">
      <alignment horizontal="left" vertical="center" wrapText="1"/>
    </xf>
    <xf numFmtId="16" fontId="5" fillId="3" borderId="59" xfId="0" applyNumberFormat="1" applyFont="1" applyFill="1" applyBorder="1" applyAlignment="1" applyProtection="1">
      <alignment horizontal="left" vertical="center" wrapText="1"/>
    </xf>
    <xf numFmtId="164" fontId="3" fillId="4" borderId="62" xfId="0" applyNumberFormat="1" applyFont="1" applyFill="1" applyBorder="1" applyAlignment="1" applyProtection="1">
      <alignment horizontal="center" vertical="center"/>
      <protection locked="0"/>
    </xf>
    <xf numFmtId="164" fontId="3" fillId="3" borderId="63" xfId="0" applyNumberFormat="1" applyFont="1" applyFill="1" applyBorder="1" applyAlignment="1" applyProtection="1">
      <alignment horizontal="center" vertical="center"/>
      <protection locked="0"/>
    </xf>
    <xf numFmtId="164" fontId="3" fillId="3" borderId="62" xfId="0" applyNumberFormat="1" applyFont="1" applyFill="1" applyBorder="1" applyAlignment="1" applyProtection="1">
      <alignment horizontal="center" vertical="center"/>
      <protection locked="0"/>
    </xf>
    <xf numFmtId="164" fontId="3" fillId="4" borderId="64" xfId="0" applyNumberFormat="1" applyFont="1" applyFill="1" applyBorder="1" applyAlignment="1" applyProtection="1">
      <alignment horizontal="center" vertical="center"/>
      <protection locked="0"/>
    </xf>
    <xf numFmtId="0" fontId="5" fillId="0" borderId="42" xfId="0" applyFont="1" applyBorder="1" applyAlignment="1" applyProtection="1">
      <alignment horizontal="left" vertical="center" wrapText="1"/>
    </xf>
    <xf numFmtId="0" fontId="4" fillId="5" borderId="37" xfId="0" applyFont="1" applyFill="1" applyBorder="1" applyAlignment="1">
      <alignment horizontal="center" vertical="center"/>
    </xf>
    <xf numFmtId="0" fontId="4" fillId="5" borderId="39" xfId="0" applyFont="1" applyFill="1" applyBorder="1" applyAlignment="1">
      <alignment horizontal="center" vertical="center"/>
    </xf>
    <xf numFmtId="0" fontId="4" fillId="5" borderId="65" xfId="0" applyFont="1" applyFill="1" applyBorder="1" applyAlignment="1">
      <alignment horizontal="center" vertical="center" wrapText="1"/>
    </xf>
    <xf numFmtId="164" fontId="27" fillId="3" borderId="4" xfId="0" applyNumberFormat="1" applyFont="1" applyFill="1" applyBorder="1" applyAlignment="1" applyProtection="1">
      <alignment horizontal="center" vertical="center"/>
      <protection locked="0"/>
    </xf>
    <xf numFmtId="0" fontId="5" fillId="4" borderId="33" xfId="0" applyFont="1" applyFill="1" applyBorder="1" applyAlignment="1" applyProtection="1">
      <alignment horizontal="left" vertical="center" wrapText="1"/>
    </xf>
    <xf numFmtId="164" fontId="3" fillId="4" borderId="18" xfId="0" applyNumberFormat="1" applyFont="1" applyFill="1" applyBorder="1" applyAlignment="1" applyProtection="1">
      <alignment horizontal="center" vertical="center"/>
      <protection locked="0"/>
    </xf>
    <xf numFmtId="164" fontId="27" fillId="4" borderId="26" xfId="0" applyNumberFormat="1" applyFont="1" applyFill="1" applyBorder="1" applyAlignment="1" applyProtection="1">
      <alignment horizontal="center" vertical="center"/>
      <protection locked="0"/>
    </xf>
    <xf numFmtId="164" fontId="3" fillId="4" borderId="7" xfId="0" applyNumberFormat="1" applyFont="1" applyFill="1" applyBorder="1" applyAlignment="1" applyProtection="1">
      <alignment horizontal="center" vertical="center"/>
      <protection locked="0"/>
    </xf>
    <xf numFmtId="0" fontId="3" fillId="0" borderId="0" xfId="0" applyFont="1" applyBorder="1" applyProtection="1"/>
    <xf numFmtId="0" fontId="3" fillId="0" borderId="0" xfId="0" applyFont="1" applyProtection="1"/>
    <xf numFmtId="0" fontId="5" fillId="0" borderId="58" xfId="0" applyFont="1" applyBorder="1" applyAlignment="1" applyProtection="1">
      <alignment horizontal="left" vertical="center" wrapText="1"/>
    </xf>
    <xf numFmtId="0" fontId="5" fillId="4" borderId="41" xfId="0" applyFont="1" applyFill="1" applyBorder="1" applyAlignment="1" applyProtection="1">
      <alignment horizontal="left" vertical="center" wrapText="1"/>
    </xf>
    <xf numFmtId="0" fontId="0" fillId="0" borderId="0" xfId="0" applyFill="1"/>
    <xf numFmtId="0" fontId="5" fillId="4" borderId="58" xfId="0" applyFont="1" applyFill="1" applyBorder="1" applyAlignment="1" applyProtection="1">
      <alignment horizontal="left" vertical="center" wrapText="1"/>
    </xf>
    <xf numFmtId="164" fontId="3" fillId="4" borderId="21" xfId="0" applyNumberFormat="1" applyFont="1" applyFill="1" applyBorder="1" applyAlignment="1" applyProtection="1">
      <alignment horizontal="center" vertical="center"/>
      <protection locked="0"/>
    </xf>
    <xf numFmtId="0" fontId="0" fillId="3" borderId="0" xfId="0" applyFill="1"/>
    <xf numFmtId="0" fontId="0" fillId="3" borderId="0" xfId="0" applyFont="1" applyFill="1"/>
    <xf numFmtId="0" fontId="3" fillId="3" borderId="0" xfId="0" applyFont="1" applyFill="1"/>
    <xf numFmtId="0" fontId="5" fillId="4" borderId="52" xfId="0" applyFont="1" applyFill="1" applyBorder="1" applyAlignment="1" applyProtection="1">
      <alignment horizontal="left" vertical="center" wrapText="1"/>
    </xf>
    <xf numFmtId="0" fontId="5" fillId="3" borderId="38" xfId="0" applyFont="1" applyFill="1" applyBorder="1" applyAlignment="1" applyProtection="1">
      <alignment horizontal="left" vertical="center" wrapText="1"/>
    </xf>
    <xf numFmtId="0" fontId="5" fillId="3" borderId="58" xfId="0" applyFont="1" applyFill="1" applyBorder="1" applyAlignment="1" applyProtection="1">
      <alignment horizontal="left" vertical="center" wrapText="1"/>
    </xf>
    <xf numFmtId="0" fontId="3" fillId="0" borderId="0" xfId="0" applyFont="1" applyAlignment="1" applyProtection="1">
      <alignment vertical="top"/>
    </xf>
    <xf numFmtId="0" fontId="3" fillId="0" borderId="0" xfId="0" applyFont="1" applyAlignment="1" applyProtection="1">
      <alignment vertical="top" wrapText="1"/>
    </xf>
    <xf numFmtId="49" fontId="3" fillId="0" borderId="0" xfId="0" applyNumberFormat="1" applyFont="1" applyAlignment="1" applyProtection="1">
      <alignment vertical="top" wrapText="1"/>
    </xf>
    <xf numFmtId="0" fontId="6" fillId="0" borderId="11" xfId="1" applyFont="1" applyAlignment="1" applyProtection="1">
      <alignment vertical="top" wrapText="1"/>
    </xf>
    <xf numFmtId="49" fontId="36" fillId="0" borderId="11" xfId="1" applyNumberFormat="1" applyFont="1" applyAlignment="1" applyProtection="1">
      <alignment vertical="top" wrapText="1"/>
    </xf>
    <xf numFmtId="0" fontId="0" fillId="0" borderId="0" xfId="0" applyAlignment="1" applyProtection="1">
      <alignment wrapText="1"/>
    </xf>
    <xf numFmtId="0" fontId="3" fillId="0" borderId="0" xfId="0" applyFont="1" applyAlignment="1" applyProtection="1">
      <alignment wrapText="1"/>
    </xf>
    <xf numFmtId="0" fontId="8" fillId="0" borderId="0" xfId="0" applyFont="1" applyAlignment="1" applyProtection="1">
      <alignment wrapText="1"/>
    </xf>
    <xf numFmtId="49" fontId="3" fillId="0" borderId="22" xfId="0" applyNumberFormat="1" applyFont="1" applyFill="1" applyBorder="1" applyAlignment="1" applyProtection="1">
      <alignment horizontal="left" vertical="top" wrapText="1"/>
    </xf>
    <xf numFmtId="49" fontId="3" fillId="0" borderId="67" xfId="0" applyNumberFormat="1" applyFont="1" applyFill="1" applyBorder="1" applyAlignment="1" applyProtection="1">
      <alignment horizontal="left" vertical="top" wrapText="1"/>
    </xf>
    <xf numFmtId="0" fontId="5" fillId="0" borderId="34" xfId="0" applyFont="1" applyBorder="1" applyAlignment="1" applyProtection="1">
      <alignment vertical="top" wrapText="1"/>
    </xf>
    <xf numFmtId="49" fontId="39" fillId="0" borderId="14" xfId="3" quotePrefix="1" applyNumberFormat="1" applyFont="1" applyFill="1" applyBorder="1" applyAlignment="1" applyProtection="1">
      <alignment horizontal="left" vertical="top" wrapText="1"/>
      <protection locked="0"/>
    </xf>
    <xf numFmtId="49" fontId="39" fillId="0" borderId="61" xfId="3" quotePrefix="1" applyNumberFormat="1" applyFont="1" applyFill="1" applyBorder="1" applyAlignment="1" applyProtection="1">
      <alignment horizontal="left" vertical="top" wrapText="1"/>
      <protection locked="0"/>
    </xf>
    <xf numFmtId="49" fontId="39" fillId="0" borderId="59" xfId="3" quotePrefix="1" applyNumberFormat="1" applyFont="1" applyFill="1" applyBorder="1" applyAlignment="1" applyProtection="1">
      <alignment horizontal="left" vertical="top" wrapText="1"/>
      <protection locked="0"/>
    </xf>
    <xf numFmtId="49" fontId="39" fillId="0" borderId="67" xfId="3" quotePrefix="1" applyNumberFormat="1" applyFont="1" applyFill="1" applyBorder="1" applyAlignment="1" applyProtection="1">
      <alignment horizontal="left" vertical="top" wrapText="1"/>
      <protection locked="0"/>
    </xf>
    <xf numFmtId="49" fontId="39" fillId="0" borderId="67" xfId="3" quotePrefix="1" applyNumberFormat="1" applyFont="1" applyBorder="1" applyAlignment="1" applyProtection="1">
      <alignment horizontal="left" vertical="top" wrapText="1"/>
      <protection locked="0"/>
    </xf>
    <xf numFmtId="49" fontId="39" fillId="0" borderId="22" xfId="3" quotePrefix="1" applyNumberFormat="1" applyFont="1" applyFill="1" applyBorder="1" applyAlignment="1" applyProtection="1">
      <alignment horizontal="left" vertical="top" wrapText="1"/>
      <protection locked="0"/>
    </xf>
    <xf numFmtId="0" fontId="18" fillId="0" borderId="43" xfId="1" applyFont="1" applyBorder="1" applyAlignment="1" applyProtection="1"/>
    <xf numFmtId="0" fontId="6" fillId="0" borderId="43" xfId="1" applyFont="1" applyBorder="1" applyAlignment="1" applyProtection="1"/>
    <xf numFmtId="0" fontId="13" fillId="0" borderId="0" xfId="0" applyFont="1" applyProtection="1"/>
    <xf numFmtId="0" fontId="16" fillId="0" borderId="0" xfId="0" applyFont="1" applyProtection="1"/>
    <xf numFmtId="0" fontId="12" fillId="0" borderId="0" xfId="0" applyFont="1" applyBorder="1" applyAlignment="1" applyProtection="1">
      <alignment vertical="center"/>
    </xf>
    <xf numFmtId="0" fontId="4" fillId="0" borderId="0" xfId="0" applyFont="1" applyProtection="1"/>
    <xf numFmtId="0" fontId="23" fillId="0" borderId="43" xfId="1" applyFont="1" applyBorder="1" applyProtection="1"/>
    <xf numFmtId="0" fontId="11" fillId="0" borderId="43" xfId="1" applyFont="1" applyBorder="1" applyProtection="1"/>
    <xf numFmtId="165" fontId="3" fillId="0" borderId="0" xfId="0" applyNumberFormat="1" applyFont="1" applyProtection="1"/>
    <xf numFmtId="0" fontId="4" fillId="2" borderId="20" xfId="0" applyFont="1" applyFill="1" applyBorder="1" applyAlignment="1" applyProtection="1">
      <alignment horizontal="left" vertical="center"/>
    </xf>
    <xf numFmtId="0" fontId="4" fillId="2" borderId="28" xfId="0" applyFont="1" applyFill="1" applyBorder="1" applyAlignment="1" applyProtection="1">
      <alignment horizontal="center" vertical="center"/>
    </xf>
    <xf numFmtId="0" fontId="4" fillId="2" borderId="29" xfId="0" applyFont="1" applyFill="1" applyBorder="1" applyAlignment="1" applyProtection="1">
      <alignment horizontal="center"/>
    </xf>
    <xf numFmtId="0" fontId="16" fillId="0" borderId="0" xfId="0" applyFont="1" applyAlignment="1" applyProtection="1">
      <alignment horizontal="left"/>
    </xf>
    <xf numFmtId="165" fontId="5" fillId="0" borderId="3" xfId="0" applyNumberFormat="1" applyFont="1" applyBorder="1" applyAlignment="1" applyProtection="1">
      <alignment horizontal="center" vertical="center"/>
    </xf>
    <xf numFmtId="0" fontId="5" fillId="0" borderId="3" xfId="0" applyFont="1" applyBorder="1" applyAlignment="1" applyProtection="1">
      <alignment horizontal="center" vertical="center"/>
    </xf>
    <xf numFmtId="166" fontId="5" fillId="0" borderId="4" xfId="0" applyNumberFormat="1" applyFont="1" applyBorder="1" applyAlignment="1" applyProtection="1">
      <alignment horizontal="center" vertical="center"/>
    </xf>
    <xf numFmtId="0" fontId="16" fillId="0" borderId="0" xfId="0" applyFont="1" applyAlignment="1" applyProtection="1">
      <alignment horizontal="left" vertical="center"/>
    </xf>
    <xf numFmtId="165" fontId="5" fillId="4" borderId="1" xfId="0" applyNumberFormat="1" applyFont="1" applyFill="1" applyBorder="1" applyAlignment="1" applyProtection="1">
      <alignment horizontal="center" vertical="center"/>
    </xf>
    <xf numFmtId="166" fontId="5" fillId="4" borderId="6" xfId="0" applyNumberFormat="1" applyFont="1" applyFill="1" applyBorder="1" applyAlignment="1" applyProtection="1">
      <alignment horizontal="center" vertical="center"/>
    </xf>
    <xf numFmtId="165" fontId="5" fillId="0" borderId="1" xfId="0" applyNumberFormat="1" applyFont="1" applyBorder="1" applyAlignment="1" applyProtection="1">
      <alignment horizontal="center" vertical="center"/>
    </xf>
    <xf numFmtId="0" fontId="5" fillId="0" borderId="1" xfId="0" applyFont="1" applyBorder="1" applyAlignment="1" applyProtection="1">
      <alignment horizontal="center" vertical="center"/>
    </xf>
    <xf numFmtId="166" fontId="5" fillId="0" borderId="6" xfId="0" applyNumberFormat="1" applyFont="1" applyBorder="1" applyAlignment="1" applyProtection="1">
      <alignment horizontal="center" vertical="center"/>
    </xf>
    <xf numFmtId="0" fontId="5" fillId="4" borderId="1" xfId="0" applyFont="1" applyFill="1" applyBorder="1" applyAlignment="1" applyProtection="1">
      <alignment horizontal="center" vertical="center"/>
    </xf>
    <xf numFmtId="0" fontId="13" fillId="0" borderId="0" xfId="0" applyFont="1" applyAlignment="1" applyProtection="1">
      <alignment horizontal="left" vertical="center"/>
    </xf>
    <xf numFmtId="165" fontId="5" fillId="4" borderId="18" xfId="0" applyNumberFormat="1" applyFont="1" applyFill="1" applyBorder="1" applyAlignment="1" applyProtection="1">
      <alignment horizontal="center" vertical="center"/>
    </xf>
    <xf numFmtId="0" fontId="5" fillId="4" borderId="18" xfId="0" applyFont="1" applyFill="1" applyBorder="1" applyAlignment="1" applyProtection="1">
      <alignment horizontal="center" vertical="center"/>
    </xf>
    <xf numFmtId="166" fontId="5" fillId="4" borderId="26" xfId="0" applyNumberFormat="1" applyFont="1" applyFill="1" applyBorder="1" applyAlignment="1" applyProtection="1">
      <alignment horizontal="center" vertical="center"/>
    </xf>
    <xf numFmtId="0" fontId="4" fillId="0" borderId="23" xfId="0" applyFont="1" applyBorder="1" applyAlignment="1" applyProtection="1">
      <alignment horizontal="left" vertical="center"/>
    </xf>
    <xf numFmtId="0" fontId="5" fillId="0" borderId="24" xfId="0" applyFont="1" applyBorder="1" applyAlignment="1" applyProtection="1">
      <alignment horizontal="center" vertical="center"/>
    </xf>
    <xf numFmtId="166" fontId="5" fillId="0" borderId="27" xfId="0" applyNumberFormat="1" applyFont="1" applyBorder="1" applyAlignment="1" applyProtection="1">
      <alignment horizontal="center" vertical="center"/>
    </xf>
    <xf numFmtId="0" fontId="4" fillId="0" borderId="5" xfId="0" applyFont="1" applyBorder="1" applyAlignment="1" applyProtection="1">
      <alignment horizontal="left" vertical="center"/>
    </xf>
    <xf numFmtId="0" fontId="4" fillId="8" borderId="8" xfId="0" applyFont="1" applyFill="1" applyBorder="1" applyProtection="1"/>
    <xf numFmtId="165" fontId="10" fillId="8" borderId="9" xfId="0" applyNumberFormat="1" applyFont="1" applyFill="1" applyBorder="1" applyAlignment="1" applyProtection="1">
      <alignment horizontal="center" vertical="center"/>
    </xf>
    <xf numFmtId="0" fontId="10" fillId="8" borderId="9" xfId="0" applyFont="1" applyFill="1" applyBorder="1" applyAlignment="1" applyProtection="1">
      <alignment horizontal="center" vertical="center"/>
    </xf>
    <xf numFmtId="166" fontId="10" fillId="8" borderId="10" xfId="0" applyNumberFormat="1" applyFont="1" applyFill="1" applyBorder="1" applyAlignment="1" applyProtection="1">
      <alignment horizontal="center" vertical="center"/>
    </xf>
    <xf numFmtId="0" fontId="4" fillId="7" borderId="15" xfId="0" applyFont="1" applyFill="1" applyBorder="1" applyAlignment="1" applyProtection="1"/>
    <xf numFmtId="0" fontId="3" fillId="7" borderId="16" xfId="0" applyFont="1" applyFill="1" applyBorder="1" applyAlignment="1" applyProtection="1"/>
    <xf numFmtId="0" fontId="3" fillId="7" borderId="32" xfId="0" applyFont="1" applyFill="1" applyBorder="1" applyAlignment="1" applyProtection="1"/>
    <xf numFmtId="0" fontId="5" fillId="0" borderId="0" xfId="0" applyFont="1" applyProtection="1"/>
    <xf numFmtId="0" fontId="14" fillId="0" borderId="0" xfId="0" applyFont="1" applyProtection="1"/>
    <xf numFmtId="0" fontId="30" fillId="0" borderId="43" xfId="1" applyFont="1" applyBorder="1" applyProtection="1"/>
    <xf numFmtId="0" fontId="26" fillId="0" borderId="0" xfId="1" applyFont="1" applyBorder="1" applyProtection="1"/>
    <xf numFmtId="0" fontId="10" fillId="0" borderId="0" xfId="2" applyFont="1" applyBorder="1" applyProtection="1"/>
    <xf numFmtId="0" fontId="21" fillId="0" borderId="0" xfId="2" applyFont="1" applyBorder="1" applyProtection="1"/>
    <xf numFmtId="0" fontId="28" fillId="0" borderId="0" xfId="0" applyFont="1" applyAlignment="1" applyProtection="1">
      <alignment vertical="center"/>
    </xf>
    <xf numFmtId="0" fontId="5" fillId="0" borderId="0" xfId="0" applyFont="1" applyBorder="1" applyProtection="1"/>
    <xf numFmtId="0" fontId="13" fillId="0" borderId="0" xfId="0" applyFont="1" applyBorder="1" applyProtection="1"/>
    <xf numFmtId="0" fontId="28" fillId="0" borderId="0" xfId="0" applyFont="1" applyAlignment="1" applyProtection="1">
      <alignment vertical="center" wrapText="1"/>
    </xf>
    <xf numFmtId="0" fontId="31" fillId="0" borderId="0" xfId="0" applyFont="1" applyAlignment="1" applyProtection="1">
      <alignment vertical="top"/>
    </xf>
    <xf numFmtId="0" fontId="14" fillId="0" borderId="0" xfId="0" applyFont="1" applyFill="1" applyProtection="1"/>
    <xf numFmtId="0" fontId="16" fillId="0" borderId="0" xfId="0" applyFont="1" applyFill="1" applyProtection="1"/>
    <xf numFmtId="0" fontId="5" fillId="0" borderId="0" xfId="0" applyFont="1" applyFill="1" applyBorder="1" applyProtection="1"/>
    <xf numFmtId="0" fontId="13" fillId="0" borderId="0" xfId="0" applyFont="1" applyFill="1" applyBorder="1" applyProtection="1"/>
    <xf numFmtId="0" fontId="29" fillId="0" borderId="0" xfId="0" applyFont="1" applyAlignment="1" applyProtection="1">
      <alignment vertical="center"/>
    </xf>
    <xf numFmtId="0" fontId="33" fillId="0" borderId="0" xfId="0" applyFont="1" applyAlignment="1" applyProtection="1">
      <alignment vertical="center"/>
    </xf>
    <xf numFmtId="0" fontId="32" fillId="9" borderId="0" xfId="3" applyFont="1" applyFill="1" applyAlignment="1" applyProtection="1">
      <alignment vertical="center"/>
    </xf>
    <xf numFmtId="0" fontId="29" fillId="0" borderId="0" xfId="0" applyFont="1" applyAlignment="1" applyProtection="1">
      <alignment vertical="center" wrapText="1"/>
    </xf>
    <xf numFmtId="0" fontId="21" fillId="0" borderId="0" xfId="2" applyFont="1" applyFill="1" applyBorder="1" applyProtection="1"/>
    <xf numFmtId="0" fontId="21" fillId="0" borderId="0" xfId="0" applyFont="1" applyFill="1" applyBorder="1" applyAlignment="1" applyProtection="1">
      <alignment vertical="center"/>
    </xf>
    <xf numFmtId="0" fontId="13" fillId="0" borderId="0" xfId="0" applyFont="1" applyFill="1" applyProtection="1"/>
    <xf numFmtId="0" fontId="13" fillId="0" borderId="0" xfId="0" applyFont="1" applyFill="1" applyBorder="1" applyAlignment="1" applyProtection="1">
      <alignment vertical="center"/>
    </xf>
    <xf numFmtId="0" fontId="13" fillId="0" borderId="0" xfId="0" applyFont="1" applyFill="1" applyBorder="1" applyAlignment="1" applyProtection="1">
      <alignment horizontal="center" vertical="center"/>
    </xf>
    <xf numFmtId="49" fontId="13" fillId="0" borderId="0" xfId="0" applyNumberFormat="1" applyFont="1" applyFill="1" applyBorder="1" applyAlignment="1" applyProtection="1">
      <alignment horizontal="left" vertical="center"/>
    </xf>
    <xf numFmtId="49" fontId="13" fillId="0" borderId="0" xfId="0" applyNumberFormat="1" applyFont="1" applyFill="1" applyBorder="1" applyAlignment="1" applyProtection="1">
      <alignment horizontal="left" vertical="top"/>
    </xf>
    <xf numFmtId="16" fontId="13" fillId="0" borderId="0" xfId="0" applyNumberFormat="1" applyFont="1" applyFill="1" applyBorder="1" applyAlignment="1" applyProtection="1">
      <alignment horizontal="left" vertical="center"/>
    </xf>
    <xf numFmtId="0" fontId="13" fillId="0" borderId="0" xfId="0" applyFont="1" applyFill="1" applyBorder="1" applyAlignment="1" applyProtection="1">
      <alignment horizontal="left" vertical="center"/>
    </xf>
    <xf numFmtId="0" fontId="13" fillId="0" borderId="0" xfId="0" applyNumberFormat="1" applyFont="1" applyAlignment="1" applyProtection="1">
      <alignment horizontal="left" vertical="top" wrapText="1"/>
    </xf>
    <xf numFmtId="49" fontId="13" fillId="0" borderId="0" xfId="0" applyNumberFormat="1" applyFont="1" applyAlignment="1" applyProtection="1">
      <alignment wrapText="1"/>
    </xf>
    <xf numFmtId="0" fontId="21" fillId="3" borderId="0" xfId="0" applyNumberFormat="1" applyFont="1" applyFill="1" applyBorder="1" applyAlignment="1">
      <alignment horizontal="center" vertical="center"/>
    </xf>
    <xf numFmtId="0" fontId="17" fillId="9" borderId="0" xfId="3" applyFill="1" applyAlignment="1" applyProtection="1">
      <alignment vertical="center"/>
      <protection locked="0"/>
    </xf>
    <xf numFmtId="164" fontId="27" fillId="3" borderId="50" xfId="0" applyNumberFormat="1" applyFont="1" applyFill="1" applyBorder="1" applyAlignment="1" applyProtection="1">
      <alignment horizontal="center" vertical="center"/>
      <protection locked="0"/>
    </xf>
    <xf numFmtId="164" fontId="27" fillId="4" borderId="68" xfId="0" applyNumberFormat="1" applyFont="1" applyFill="1" applyBorder="1" applyAlignment="1" applyProtection="1">
      <alignment horizontal="center" vertical="center"/>
      <protection locked="0"/>
    </xf>
    <xf numFmtId="164" fontId="27" fillId="3" borderId="68" xfId="0" applyNumberFormat="1" applyFont="1" applyFill="1" applyBorder="1" applyAlignment="1" applyProtection="1">
      <alignment horizontal="center" vertical="center"/>
      <protection locked="0"/>
    </xf>
    <xf numFmtId="164" fontId="27" fillId="4" borderId="69" xfId="0" applyNumberFormat="1" applyFont="1" applyFill="1" applyBorder="1" applyAlignment="1" applyProtection="1">
      <alignment horizontal="center" vertical="center"/>
      <protection locked="0"/>
    </xf>
    <xf numFmtId="0" fontId="3" fillId="6" borderId="42" xfId="0" applyFont="1" applyFill="1" applyBorder="1" applyAlignment="1" applyProtection="1">
      <alignment horizontal="center" vertical="center"/>
      <protection locked="0"/>
    </xf>
    <xf numFmtId="0" fontId="3" fillId="6" borderId="38" xfId="0" applyFont="1" applyFill="1" applyBorder="1" applyAlignment="1" applyProtection="1">
      <alignment horizontal="center" vertical="center"/>
      <protection locked="0"/>
    </xf>
    <xf numFmtId="0" fontId="3" fillId="6" borderId="41" xfId="0" applyFont="1" applyFill="1" applyBorder="1" applyAlignment="1" applyProtection="1">
      <alignment horizontal="center" vertical="center"/>
      <protection locked="0"/>
    </xf>
    <xf numFmtId="164" fontId="3" fillId="3" borderId="60" xfId="0" applyNumberFormat="1" applyFont="1" applyFill="1" applyBorder="1" applyAlignment="1" applyProtection="1">
      <alignment horizontal="center" vertical="center" wrapText="1"/>
      <protection locked="0"/>
    </xf>
    <xf numFmtId="164" fontId="3" fillId="4" borderId="22" xfId="0" applyNumberFormat="1" applyFont="1" applyFill="1" applyBorder="1" applyAlignment="1" applyProtection="1">
      <alignment horizontal="center" vertical="center" wrapText="1"/>
      <protection locked="0"/>
    </xf>
    <xf numFmtId="164" fontId="3" fillId="3" borderId="22" xfId="0" applyNumberFormat="1" applyFont="1" applyFill="1" applyBorder="1" applyAlignment="1" applyProtection="1">
      <alignment horizontal="center" vertical="center" wrapText="1"/>
      <protection locked="0"/>
    </xf>
    <xf numFmtId="164" fontId="3" fillId="4" borderId="52" xfId="0" applyNumberFormat="1" applyFont="1" applyFill="1" applyBorder="1" applyAlignment="1" applyProtection="1">
      <alignment horizontal="center" vertical="center" wrapText="1"/>
      <protection locked="0"/>
    </xf>
    <xf numFmtId="14" fontId="3" fillId="6" borderId="0" xfId="0" applyNumberFormat="1" applyFont="1" applyFill="1" applyProtection="1">
      <protection locked="0"/>
    </xf>
    <xf numFmtId="14" fontId="3" fillId="0" borderId="0" xfId="0" applyNumberFormat="1" applyFont="1" applyProtection="1"/>
    <xf numFmtId="0" fontId="12" fillId="0" borderId="0" xfId="0" applyFont="1" applyAlignment="1">
      <alignment horizontal="center" vertical="center"/>
    </xf>
    <xf numFmtId="49" fontId="17" fillId="0" borderId="67" xfId="3" quotePrefix="1" applyNumberFormat="1" applyFill="1" applyBorder="1" applyAlignment="1" applyProtection="1">
      <alignment horizontal="left" vertical="top" wrapText="1"/>
      <protection locked="0"/>
    </xf>
    <xf numFmtId="0" fontId="0" fillId="0" borderId="0" xfId="0" applyFont="1" applyFill="1" applyProtection="1"/>
    <xf numFmtId="0" fontId="13" fillId="0" borderId="0" xfId="0" applyNumberFormat="1" applyFont="1" applyFill="1" applyBorder="1" applyProtection="1"/>
    <xf numFmtId="49" fontId="3" fillId="0" borderId="5" xfId="0" applyNumberFormat="1" applyFont="1" applyFill="1" applyBorder="1" applyAlignment="1" applyProtection="1">
      <alignment horizontal="left" vertical="top" wrapText="1"/>
      <protection locked="0"/>
    </xf>
    <xf numFmtId="49" fontId="3" fillId="0" borderId="23" xfId="0" applyNumberFormat="1" applyFont="1" applyFill="1" applyBorder="1" applyAlignment="1" applyProtection="1">
      <alignment horizontal="left" vertical="top" wrapText="1"/>
      <protection locked="0"/>
    </xf>
    <xf numFmtId="0" fontId="3" fillId="0" borderId="5" xfId="0" applyFont="1" applyFill="1" applyBorder="1" applyAlignment="1" applyProtection="1">
      <alignment horizontal="left" vertical="top" wrapText="1"/>
      <protection locked="0"/>
    </xf>
    <xf numFmtId="0" fontId="3" fillId="0" borderId="23" xfId="0" applyFont="1" applyFill="1" applyBorder="1" applyAlignment="1" applyProtection="1">
      <alignment horizontal="left" vertical="top" wrapText="1"/>
      <protection locked="0"/>
    </xf>
    <xf numFmtId="0" fontId="39" fillId="0" borderId="42" xfId="3" applyFont="1" applyBorder="1" applyAlignment="1" applyProtection="1">
      <alignment horizontal="left" vertical="center" wrapText="1"/>
      <protection locked="0"/>
    </xf>
    <xf numFmtId="0" fontId="39" fillId="4" borderId="38" xfId="3" applyFont="1" applyFill="1" applyBorder="1" applyAlignment="1" applyProtection="1">
      <alignment horizontal="left" vertical="center" wrapText="1"/>
      <protection locked="0"/>
    </xf>
    <xf numFmtId="0" fontId="39" fillId="3" borderId="38" xfId="3" applyFont="1" applyFill="1" applyBorder="1" applyAlignment="1" applyProtection="1">
      <alignment horizontal="left" vertical="center" wrapText="1"/>
      <protection locked="0"/>
    </xf>
    <xf numFmtId="0" fontId="39" fillId="4" borderId="35" xfId="3" applyFont="1" applyFill="1" applyBorder="1" applyAlignment="1" applyProtection="1">
      <alignment horizontal="left" vertical="center" wrapText="1"/>
      <protection locked="0"/>
    </xf>
    <xf numFmtId="0" fontId="39" fillId="4" borderId="41" xfId="3" applyFont="1" applyFill="1" applyBorder="1" applyAlignment="1" applyProtection="1">
      <alignment horizontal="left" vertical="center" wrapText="1"/>
      <protection locked="0"/>
    </xf>
    <xf numFmtId="0" fontId="39" fillId="0" borderId="22" xfId="3" applyFont="1" applyBorder="1" applyAlignment="1" applyProtection="1">
      <alignment horizontal="left" vertical="center" wrapText="1"/>
      <protection locked="0"/>
    </xf>
    <xf numFmtId="0" fontId="39" fillId="3" borderId="61" xfId="3" applyFont="1" applyFill="1" applyBorder="1" applyAlignment="1" applyProtection="1">
      <alignment wrapText="1"/>
      <protection locked="0"/>
    </xf>
    <xf numFmtId="0" fontId="39" fillId="0" borderId="42" xfId="3" applyFont="1" applyBorder="1" applyAlignment="1" applyProtection="1">
      <alignment wrapText="1"/>
      <protection locked="0"/>
    </xf>
    <xf numFmtId="0" fontId="39" fillId="0" borderId="41" xfId="3" applyFont="1" applyBorder="1" applyAlignment="1" applyProtection="1">
      <alignment horizontal="left" vertical="center" wrapText="1"/>
      <protection locked="0"/>
    </xf>
    <xf numFmtId="0" fontId="39" fillId="0" borderId="5" xfId="3" applyFont="1" applyBorder="1" applyAlignment="1" applyProtection="1">
      <alignment horizontal="left" vertical="center" wrapText="1"/>
      <protection locked="0"/>
    </xf>
    <xf numFmtId="0" fontId="39" fillId="3" borderId="58" xfId="3" applyFont="1" applyFill="1" applyBorder="1" applyAlignment="1" applyProtection="1">
      <alignment horizontal="left" vertical="center" wrapText="1"/>
      <protection locked="0"/>
    </xf>
    <xf numFmtId="0" fontId="39" fillId="4" borderId="58" xfId="3" applyFont="1" applyFill="1" applyBorder="1" applyAlignment="1" applyProtection="1">
      <alignment horizontal="left" vertical="center" wrapText="1"/>
      <protection locked="0"/>
    </xf>
    <xf numFmtId="0" fontId="39" fillId="0" borderId="2" xfId="3" applyFont="1" applyBorder="1" applyAlignment="1" applyProtection="1">
      <alignment horizontal="left" vertical="center" wrapText="1"/>
      <protection locked="0"/>
    </xf>
    <xf numFmtId="0" fontId="39" fillId="4" borderId="5" xfId="3" applyFont="1" applyFill="1" applyBorder="1" applyAlignment="1" applyProtection="1">
      <alignment horizontal="left" vertical="center" wrapText="1"/>
      <protection locked="0"/>
    </xf>
    <xf numFmtId="0" fontId="39" fillId="4" borderId="7" xfId="3" applyFont="1" applyFill="1" applyBorder="1" applyAlignment="1" applyProtection="1">
      <alignment horizontal="left" vertical="center" wrapText="1"/>
      <protection locked="0"/>
    </xf>
    <xf numFmtId="0" fontId="3" fillId="0" borderId="0" xfId="0" applyFont="1" applyFill="1" applyBorder="1" applyAlignment="1">
      <alignment horizontal="left" vertical="top" wrapText="1"/>
    </xf>
    <xf numFmtId="0" fontId="5" fillId="3" borderId="55" xfId="3" applyFont="1" applyFill="1" applyBorder="1" applyAlignment="1" applyProtection="1">
      <alignment horizontal="left" vertical="center" wrapText="1"/>
    </xf>
    <xf numFmtId="0" fontId="14" fillId="3" borderId="56" xfId="3" applyFont="1" applyFill="1" applyBorder="1" applyAlignment="1" applyProtection="1">
      <alignment horizontal="left" vertical="center" wrapText="1"/>
    </xf>
    <xf numFmtId="0" fontId="14" fillId="3" borderId="57" xfId="3" applyFont="1" applyFill="1" applyBorder="1" applyAlignment="1" applyProtection="1">
      <alignment horizontal="left" vertical="center" wrapText="1"/>
    </xf>
    <xf numFmtId="0" fontId="26" fillId="0" borderId="0" xfId="0" applyFont="1" applyAlignment="1">
      <alignment horizontal="center" vertical="center" wrapText="1"/>
    </xf>
    <xf numFmtId="0" fontId="4" fillId="5" borderId="15" xfId="0" applyFont="1" applyFill="1" applyBorder="1" applyAlignment="1">
      <alignment horizontal="center" vertical="center"/>
    </xf>
    <xf numFmtId="0" fontId="4" fillId="5" borderId="21" xfId="0" applyFont="1" applyFill="1" applyBorder="1" applyAlignment="1">
      <alignment horizontal="center" vertical="center"/>
    </xf>
    <xf numFmtId="0" fontId="4" fillId="5" borderId="51" xfId="0" applyFont="1" applyFill="1" applyBorder="1" applyAlignment="1">
      <alignment horizontal="center" wrapText="1"/>
    </xf>
    <xf numFmtId="0" fontId="4" fillId="5" borderId="66" xfId="0" applyFont="1" applyFill="1" applyBorder="1" applyAlignment="1">
      <alignment horizontal="center" wrapText="1"/>
    </xf>
    <xf numFmtId="0" fontId="4" fillId="5" borderId="14" xfId="0" applyFont="1" applyFill="1" applyBorder="1" applyAlignment="1">
      <alignment horizontal="center" vertical="center" wrapText="1"/>
    </xf>
    <xf numFmtId="0" fontId="4" fillId="5" borderId="61" xfId="0" applyFont="1" applyFill="1" applyBorder="1" applyAlignment="1">
      <alignment horizontal="center" vertical="center" wrapText="1"/>
    </xf>
    <xf numFmtId="0" fontId="26" fillId="0" borderId="0" xfId="0" applyFont="1" applyBorder="1" applyAlignment="1">
      <alignment horizontal="center" vertical="center"/>
    </xf>
    <xf numFmtId="0" fontId="26" fillId="0" borderId="0" xfId="0" applyFont="1" applyBorder="1" applyAlignment="1">
      <alignment horizontal="center" vertical="center" wrapText="1"/>
    </xf>
    <xf numFmtId="0" fontId="4" fillId="5" borderId="47" xfId="0" applyFont="1" applyFill="1" applyBorder="1" applyAlignment="1">
      <alignment horizontal="center" wrapText="1"/>
    </xf>
    <xf numFmtId="0" fontId="4" fillId="5" borderId="17" xfId="0" applyFont="1" applyFill="1" applyBorder="1" applyAlignment="1">
      <alignment horizontal="center" vertical="center" wrapText="1"/>
    </xf>
    <xf numFmtId="0" fontId="10" fillId="5" borderId="14" xfId="0" applyFont="1" applyFill="1" applyBorder="1" applyAlignment="1">
      <alignment horizontal="center" vertical="center"/>
    </xf>
    <xf numFmtId="0" fontId="10" fillId="5" borderId="17" xfId="0" applyFont="1" applyFill="1" applyBorder="1" applyAlignment="1">
      <alignment horizontal="center" vertical="center"/>
    </xf>
    <xf numFmtId="0" fontId="10" fillId="5" borderId="20" xfId="0" applyFont="1" applyFill="1" applyBorder="1" applyAlignment="1">
      <alignment horizontal="center" vertical="center"/>
    </xf>
    <xf numFmtId="0" fontId="10" fillId="5" borderId="44" xfId="0" applyFont="1" applyFill="1" applyBorder="1" applyAlignment="1">
      <alignment horizontal="center" vertical="center"/>
    </xf>
    <xf numFmtId="0" fontId="10" fillId="5" borderId="21" xfId="0" applyFont="1" applyFill="1" applyBorder="1" applyAlignment="1">
      <alignment horizontal="center" vertical="center"/>
    </xf>
    <xf numFmtId="0" fontId="42" fillId="0" borderId="0" xfId="0" applyFont="1" applyAlignment="1" applyProtection="1">
      <alignment horizontal="left" vertical="top" wrapText="1"/>
    </xf>
    <xf numFmtId="0" fontId="3" fillId="0" borderId="0" xfId="0" applyFont="1" applyFill="1" applyBorder="1" applyAlignment="1" applyProtection="1">
      <alignment horizontal="center" vertical="center"/>
    </xf>
    <xf numFmtId="0" fontId="3" fillId="7" borderId="33" xfId="0" applyFont="1" applyFill="1" applyBorder="1" applyAlignment="1" applyProtection="1">
      <alignment horizontal="left" vertical="top" wrapText="1"/>
    </xf>
    <xf numFmtId="0" fontId="3" fillId="7" borderId="0" xfId="0" applyFont="1" applyFill="1" applyBorder="1" applyAlignment="1" applyProtection="1">
      <alignment horizontal="left" vertical="top" wrapText="1"/>
    </xf>
    <xf numFmtId="0" fontId="3" fillId="7" borderId="34" xfId="0" applyFont="1" applyFill="1" applyBorder="1" applyAlignment="1" applyProtection="1">
      <alignment horizontal="left" vertical="top" wrapText="1"/>
    </xf>
    <xf numFmtId="0" fontId="3" fillId="7" borderId="35" xfId="0" applyFont="1" applyFill="1" applyBorder="1" applyAlignment="1" applyProtection="1">
      <alignment horizontal="left" vertical="top" wrapText="1"/>
    </xf>
    <xf numFmtId="0" fontId="3" fillId="7" borderId="36" xfId="0" applyFont="1" applyFill="1" applyBorder="1" applyAlignment="1" applyProtection="1">
      <alignment horizontal="left" vertical="top" wrapText="1"/>
    </xf>
    <xf numFmtId="0" fontId="3" fillId="7" borderId="19" xfId="0" applyFont="1" applyFill="1" applyBorder="1" applyAlignment="1" applyProtection="1">
      <alignment horizontal="left" vertical="top" wrapText="1"/>
    </xf>
    <xf numFmtId="0" fontId="5" fillId="7" borderId="15" xfId="0" applyNumberFormat="1" applyFont="1" applyFill="1" applyBorder="1" applyAlignment="1" applyProtection="1">
      <alignment horizontal="left" vertical="top" wrapText="1"/>
    </xf>
    <xf numFmtId="0" fontId="5" fillId="7" borderId="16" xfId="0" applyNumberFormat="1" applyFont="1" applyFill="1" applyBorder="1" applyAlignment="1" applyProtection="1">
      <alignment horizontal="left" vertical="top" wrapText="1"/>
    </xf>
    <xf numFmtId="0" fontId="5" fillId="7" borderId="32" xfId="0" applyNumberFormat="1" applyFont="1" applyFill="1" applyBorder="1" applyAlignment="1" applyProtection="1">
      <alignment horizontal="left" vertical="top" wrapText="1"/>
    </xf>
    <xf numFmtId="0" fontId="5" fillId="7" borderId="33" xfId="0" applyNumberFormat="1" applyFont="1" applyFill="1" applyBorder="1" applyAlignment="1" applyProtection="1">
      <alignment horizontal="left" vertical="top" wrapText="1"/>
    </xf>
    <xf numFmtId="0" fontId="5" fillId="7" borderId="0" xfId="0" applyNumberFormat="1" applyFont="1" applyFill="1" applyBorder="1" applyAlignment="1" applyProtection="1">
      <alignment horizontal="left" vertical="top" wrapText="1"/>
    </xf>
    <xf numFmtId="0" fontId="5" fillId="7" borderId="34" xfId="0" applyNumberFormat="1" applyFont="1" applyFill="1" applyBorder="1" applyAlignment="1" applyProtection="1">
      <alignment horizontal="left" vertical="top" wrapText="1"/>
    </xf>
    <xf numFmtId="0" fontId="5" fillId="7" borderId="35" xfId="0" applyNumberFormat="1" applyFont="1" applyFill="1" applyBorder="1" applyAlignment="1" applyProtection="1">
      <alignment horizontal="left" vertical="top" wrapText="1"/>
    </xf>
    <xf numFmtId="0" fontId="5" fillId="7" borderId="36" xfId="0" applyNumberFormat="1" applyFont="1" applyFill="1" applyBorder="1" applyAlignment="1" applyProtection="1">
      <alignment horizontal="left" vertical="top" wrapText="1"/>
    </xf>
    <xf numFmtId="0" fontId="5" fillId="7" borderId="19" xfId="0" applyNumberFormat="1" applyFont="1" applyFill="1" applyBorder="1" applyAlignment="1" applyProtection="1">
      <alignment horizontal="left" vertical="top" wrapText="1"/>
    </xf>
    <xf numFmtId="0" fontId="17" fillId="0" borderId="0" xfId="3" applyAlignment="1" applyProtection="1">
      <alignment horizontal="left" vertical="center"/>
      <protection locked="0"/>
    </xf>
    <xf numFmtId="0" fontId="28" fillId="0" borderId="0" xfId="0" applyFont="1" applyAlignment="1" applyProtection="1">
      <alignment horizontal="left" vertical="center" wrapText="1"/>
    </xf>
    <xf numFmtId="0" fontId="28" fillId="0" borderId="0" xfId="0" applyFont="1" applyAlignment="1" applyProtection="1">
      <alignment horizontal="left" vertical="center"/>
    </xf>
    <xf numFmtId="0" fontId="10" fillId="2" borderId="14" xfId="0" applyFont="1" applyFill="1" applyBorder="1" applyAlignment="1" applyProtection="1">
      <alignment horizontal="center" vertical="center" wrapText="1"/>
    </xf>
    <xf numFmtId="0" fontId="10" fillId="2" borderId="17" xfId="0" applyFont="1" applyFill="1" applyBorder="1" applyAlignment="1" applyProtection="1">
      <alignment horizontal="center" vertical="center" wrapText="1"/>
    </xf>
    <xf numFmtId="49" fontId="10" fillId="2" borderId="14" xfId="0" applyNumberFormat="1" applyFont="1" applyFill="1" applyBorder="1" applyAlignment="1" applyProtection="1">
      <alignment horizontal="center" vertical="center" wrapText="1"/>
    </xf>
    <xf numFmtId="49" fontId="10" fillId="2" borderId="61" xfId="0" applyNumberFormat="1" applyFont="1" applyFill="1" applyBorder="1" applyAlignment="1" applyProtection="1">
      <alignment horizontal="center" vertical="center" wrapText="1"/>
    </xf>
    <xf numFmtId="49" fontId="3" fillId="0" borderId="14" xfId="0" applyNumberFormat="1" applyFont="1" applyFill="1" applyBorder="1" applyAlignment="1" applyProtection="1">
      <alignment horizontal="left" vertical="top" wrapText="1"/>
    </xf>
    <xf numFmtId="49" fontId="3" fillId="0" borderId="67" xfId="0" applyNumberFormat="1" applyFont="1" applyFill="1" applyBorder="1" applyAlignment="1" applyProtection="1">
      <alignment horizontal="left" vertical="top" wrapText="1"/>
    </xf>
    <xf numFmtId="0" fontId="3" fillId="3" borderId="14" xfId="0" applyFont="1" applyFill="1" applyBorder="1" applyAlignment="1" applyProtection="1">
      <alignment horizontal="left" vertical="top" wrapText="1"/>
      <protection locked="0"/>
    </xf>
    <xf numFmtId="0" fontId="3" fillId="3" borderId="67" xfId="0" applyFont="1" applyFill="1" applyBorder="1" applyAlignment="1" applyProtection="1">
      <alignment horizontal="left" vertical="top" wrapText="1"/>
      <protection locked="0"/>
    </xf>
    <xf numFmtId="49" fontId="3" fillId="0" borderId="59" xfId="0" applyNumberFormat="1" applyFont="1" applyFill="1" applyBorder="1" applyAlignment="1" applyProtection="1">
      <alignment horizontal="left" vertical="top" wrapText="1"/>
    </xf>
    <xf numFmtId="0" fontId="3" fillId="0" borderId="59" xfId="0" applyFont="1" applyFill="1" applyBorder="1" applyAlignment="1" applyProtection="1">
      <alignment horizontal="left" vertical="top" wrapText="1"/>
      <protection locked="0"/>
    </xf>
    <xf numFmtId="0" fontId="3" fillId="0" borderId="67" xfId="0" applyFont="1" applyFill="1" applyBorder="1" applyAlignment="1" applyProtection="1">
      <alignment horizontal="left" vertical="top" wrapText="1"/>
      <protection locked="0"/>
    </xf>
  </cellXfs>
  <cellStyles count="4">
    <cellStyle name="Link" xfId="3" builtinId="8"/>
    <cellStyle name="Standard" xfId="0" builtinId="0"/>
    <cellStyle name="Überschrift 2" xfId="1" builtinId="17"/>
    <cellStyle name="Überschrift 3" xfId="2" builtinId="18"/>
  </cellStyles>
  <dxfs count="344">
    <dxf>
      <fill>
        <patternFill>
          <bgColor rgb="FFCBE3BF"/>
        </patternFill>
      </fill>
    </dxf>
    <dxf>
      <fill>
        <patternFill>
          <bgColor rgb="FFFFDEB5"/>
        </patternFill>
      </fill>
    </dxf>
    <dxf>
      <fill>
        <patternFill>
          <bgColor rgb="FFFF5050"/>
        </patternFill>
      </fill>
    </dxf>
    <dxf>
      <fill>
        <patternFill>
          <bgColor rgb="FFFFC000"/>
        </patternFill>
      </fill>
    </dxf>
    <dxf>
      <fill>
        <patternFill>
          <bgColor rgb="FFFFFF00"/>
        </patternFill>
      </fill>
    </dxf>
    <dxf>
      <fill>
        <patternFill>
          <bgColor rgb="FF92D050"/>
        </patternFill>
      </fill>
    </dxf>
    <dxf>
      <fill>
        <patternFill>
          <bgColor theme="4" tint="-0.24994659260841701"/>
        </patternFill>
      </fill>
    </dxf>
    <dxf>
      <fill>
        <patternFill>
          <bgColor theme="0"/>
        </patternFill>
      </fill>
    </dxf>
    <dxf>
      <fill>
        <patternFill>
          <bgColor rgb="FF52A228"/>
        </patternFill>
      </fill>
    </dxf>
    <dxf>
      <fill>
        <patternFill>
          <bgColor rgb="FFF9B200"/>
        </patternFill>
      </fill>
    </dxf>
    <dxf>
      <font>
        <color theme="0"/>
      </font>
      <fill>
        <patternFill>
          <bgColor rgb="FF9C2235"/>
        </patternFill>
      </fill>
    </dxf>
    <dxf>
      <fill>
        <patternFill>
          <bgColor rgb="FFCBE3BF"/>
        </patternFill>
      </fill>
    </dxf>
    <dxf>
      <fill>
        <patternFill>
          <bgColor rgb="FFFFDEB5"/>
        </patternFill>
      </fill>
    </dxf>
    <dxf>
      <fill>
        <patternFill>
          <bgColor rgb="FFCBE3BF"/>
        </patternFill>
      </fill>
    </dxf>
    <dxf>
      <fill>
        <patternFill>
          <bgColor rgb="FFFFDEB5"/>
        </patternFill>
      </fill>
    </dxf>
    <dxf>
      <fill>
        <patternFill>
          <bgColor theme="0"/>
        </patternFill>
      </fill>
    </dxf>
    <dxf>
      <fill>
        <patternFill>
          <bgColor rgb="FF52A228"/>
        </patternFill>
      </fill>
    </dxf>
    <dxf>
      <fill>
        <patternFill>
          <bgColor rgb="FFF9B200"/>
        </patternFill>
      </fill>
    </dxf>
    <dxf>
      <font>
        <color theme="0"/>
      </font>
      <fill>
        <patternFill>
          <bgColor rgb="FF9C2235"/>
        </patternFill>
      </fill>
    </dxf>
    <dxf>
      <fill>
        <patternFill>
          <bgColor rgb="FFCBE3BF"/>
        </patternFill>
      </fill>
    </dxf>
    <dxf>
      <fill>
        <patternFill>
          <bgColor rgb="FFFFDEB5"/>
        </patternFill>
      </fill>
    </dxf>
    <dxf>
      <fill>
        <patternFill>
          <bgColor rgb="FFCBE3BF"/>
        </patternFill>
      </fill>
    </dxf>
    <dxf>
      <fill>
        <patternFill>
          <bgColor rgb="FFFFDEB5"/>
        </patternFill>
      </fill>
    </dxf>
    <dxf>
      <fill>
        <patternFill>
          <bgColor rgb="FFCBE3BF"/>
        </patternFill>
      </fill>
    </dxf>
    <dxf>
      <fill>
        <patternFill>
          <bgColor rgb="FFFFDEB5"/>
        </patternFill>
      </fill>
    </dxf>
    <dxf>
      <fill>
        <patternFill>
          <bgColor rgb="FFCBE3BF"/>
        </patternFill>
      </fill>
    </dxf>
    <dxf>
      <fill>
        <patternFill>
          <bgColor rgb="FFFFDEB5"/>
        </patternFill>
      </fill>
    </dxf>
    <dxf>
      <fill>
        <patternFill>
          <bgColor theme="0"/>
        </patternFill>
      </fill>
    </dxf>
    <dxf>
      <fill>
        <patternFill>
          <bgColor rgb="FF52A228"/>
        </patternFill>
      </fill>
    </dxf>
    <dxf>
      <fill>
        <patternFill>
          <bgColor rgb="FFF9B200"/>
        </patternFill>
      </fill>
    </dxf>
    <dxf>
      <font>
        <color theme="0"/>
      </font>
      <fill>
        <patternFill>
          <bgColor rgb="FF9C2235"/>
        </patternFill>
      </fill>
    </dxf>
    <dxf>
      <fill>
        <patternFill>
          <bgColor rgb="FFCBE3BF"/>
        </patternFill>
      </fill>
    </dxf>
    <dxf>
      <fill>
        <patternFill>
          <bgColor rgb="FFFFDEB5"/>
        </patternFill>
      </fill>
    </dxf>
    <dxf>
      <fill>
        <patternFill>
          <bgColor rgb="FFCBE3BF"/>
        </patternFill>
      </fill>
    </dxf>
    <dxf>
      <fill>
        <patternFill>
          <bgColor rgb="FFFFDEB5"/>
        </patternFill>
      </fill>
    </dxf>
    <dxf>
      <fill>
        <patternFill>
          <bgColor theme="0"/>
        </patternFill>
      </fill>
    </dxf>
    <dxf>
      <fill>
        <patternFill>
          <bgColor rgb="FF52A228"/>
        </patternFill>
      </fill>
    </dxf>
    <dxf>
      <fill>
        <patternFill>
          <bgColor rgb="FFF9B200"/>
        </patternFill>
      </fill>
    </dxf>
    <dxf>
      <font>
        <color theme="0"/>
      </font>
      <fill>
        <patternFill>
          <bgColor rgb="FF9C2235"/>
        </patternFill>
      </fill>
    </dxf>
    <dxf>
      <fill>
        <patternFill>
          <bgColor rgb="FFCBE3BF"/>
        </patternFill>
      </fill>
    </dxf>
    <dxf>
      <fill>
        <patternFill>
          <bgColor rgb="FFFFDEB5"/>
        </patternFill>
      </fill>
    </dxf>
    <dxf>
      <fill>
        <patternFill>
          <bgColor rgb="FFCBE3BF"/>
        </patternFill>
      </fill>
    </dxf>
    <dxf>
      <fill>
        <patternFill>
          <bgColor rgb="FFFFDEB5"/>
        </patternFill>
      </fill>
    </dxf>
    <dxf>
      <fill>
        <patternFill>
          <bgColor theme="0"/>
        </patternFill>
      </fill>
    </dxf>
    <dxf>
      <fill>
        <patternFill>
          <bgColor rgb="FF52A228"/>
        </patternFill>
      </fill>
    </dxf>
    <dxf>
      <fill>
        <patternFill>
          <bgColor rgb="FFF9B200"/>
        </patternFill>
      </fill>
    </dxf>
    <dxf>
      <font>
        <color theme="0"/>
      </font>
      <fill>
        <patternFill>
          <bgColor rgb="FF9C2235"/>
        </patternFill>
      </fill>
    </dxf>
    <dxf>
      <fill>
        <patternFill>
          <bgColor rgb="FFCBE3BF"/>
        </patternFill>
      </fill>
    </dxf>
    <dxf>
      <fill>
        <patternFill>
          <bgColor rgb="FFFFDEB5"/>
        </patternFill>
      </fill>
    </dxf>
    <dxf>
      <fill>
        <patternFill>
          <bgColor rgb="FFCBE3BF"/>
        </patternFill>
      </fill>
    </dxf>
    <dxf>
      <fill>
        <patternFill>
          <bgColor rgb="FFFFDEB5"/>
        </patternFill>
      </fill>
    </dxf>
    <dxf>
      <fill>
        <patternFill>
          <bgColor theme="0"/>
        </patternFill>
      </fill>
    </dxf>
    <dxf>
      <fill>
        <patternFill>
          <bgColor rgb="FF52A228"/>
        </patternFill>
      </fill>
    </dxf>
    <dxf>
      <fill>
        <patternFill>
          <bgColor rgb="FFF9B200"/>
        </patternFill>
      </fill>
    </dxf>
    <dxf>
      <font>
        <color theme="0"/>
      </font>
      <fill>
        <patternFill>
          <bgColor rgb="FF9C2235"/>
        </patternFill>
      </fill>
    </dxf>
    <dxf>
      <fill>
        <patternFill>
          <bgColor theme="0"/>
        </patternFill>
      </fill>
    </dxf>
    <dxf>
      <fill>
        <patternFill>
          <bgColor rgb="FF52A228"/>
        </patternFill>
      </fill>
    </dxf>
    <dxf>
      <fill>
        <patternFill>
          <bgColor rgb="FFF9B200"/>
        </patternFill>
      </fill>
    </dxf>
    <dxf>
      <font>
        <color theme="0"/>
      </font>
      <fill>
        <patternFill>
          <bgColor rgb="FF9C2235"/>
        </patternFill>
      </fill>
    </dxf>
    <dxf>
      <fill>
        <patternFill>
          <bgColor rgb="FFCBE3BF"/>
        </patternFill>
      </fill>
    </dxf>
    <dxf>
      <fill>
        <patternFill>
          <bgColor rgb="FFFFDEB5"/>
        </patternFill>
      </fill>
    </dxf>
    <dxf>
      <fill>
        <patternFill>
          <bgColor rgb="FFCBE3BF"/>
        </patternFill>
      </fill>
    </dxf>
    <dxf>
      <fill>
        <patternFill>
          <bgColor rgb="FFFFDEB5"/>
        </patternFill>
      </fill>
    </dxf>
    <dxf>
      <fill>
        <patternFill>
          <bgColor theme="0"/>
        </patternFill>
      </fill>
    </dxf>
    <dxf>
      <fill>
        <patternFill>
          <bgColor rgb="FF52A228"/>
        </patternFill>
      </fill>
    </dxf>
    <dxf>
      <fill>
        <patternFill>
          <bgColor rgb="FFF9B200"/>
        </patternFill>
      </fill>
    </dxf>
    <dxf>
      <font>
        <color theme="0"/>
      </font>
      <fill>
        <patternFill>
          <bgColor rgb="FF9C2235"/>
        </patternFill>
      </fill>
    </dxf>
    <dxf>
      <fill>
        <patternFill>
          <bgColor rgb="FFCBE3BF"/>
        </patternFill>
      </fill>
    </dxf>
    <dxf>
      <fill>
        <patternFill>
          <bgColor rgb="FFFFDEB5"/>
        </patternFill>
      </fill>
    </dxf>
    <dxf>
      <fill>
        <patternFill>
          <bgColor rgb="FFCBE3BF"/>
        </patternFill>
      </fill>
    </dxf>
    <dxf>
      <fill>
        <patternFill>
          <bgColor rgb="FFFFDEB5"/>
        </patternFill>
      </fill>
    </dxf>
    <dxf>
      <fill>
        <patternFill>
          <bgColor theme="0"/>
        </patternFill>
      </fill>
    </dxf>
    <dxf>
      <fill>
        <patternFill>
          <bgColor rgb="FF52A228"/>
        </patternFill>
      </fill>
    </dxf>
    <dxf>
      <fill>
        <patternFill>
          <bgColor rgb="FFF9B200"/>
        </patternFill>
      </fill>
    </dxf>
    <dxf>
      <font>
        <color theme="0"/>
      </font>
      <fill>
        <patternFill>
          <bgColor rgb="FF9C2235"/>
        </patternFill>
      </fill>
    </dxf>
    <dxf>
      <fill>
        <patternFill>
          <bgColor rgb="FFCBE3BF"/>
        </patternFill>
      </fill>
    </dxf>
    <dxf>
      <fill>
        <patternFill>
          <bgColor rgb="FFFFDEB5"/>
        </patternFill>
      </fill>
    </dxf>
    <dxf>
      <fill>
        <patternFill>
          <bgColor rgb="FFCBE3BF"/>
        </patternFill>
      </fill>
    </dxf>
    <dxf>
      <fill>
        <patternFill>
          <bgColor rgb="FFFFDEB5"/>
        </patternFill>
      </fill>
    </dxf>
    <dxf>
      <fill>
        <patternFill>
          <bgColor theme="0"/>
        </patternFill>
      </fill>
    </dxf>
    <dxf>
      <fill>
        <patternFill>
          <bgColor rgb="FF52A228"/>
        </patternFill>
      </fill>
    </dxf>
    <dxf>
      <fill>
        <patternFill>
          <bgColor rgb="FFF9B200"/>
        </patternFill>
      </fill>
    </dxf>
    <dxf>
      <font>
        <color theme="0"/>
      </font>
      <fill>
        <patternFill>
          <bgColor rgb="FF9C2235"/>
        </patternFill>
      </fill>
    </dxf>
    <dxf>
      <fill>
        <patternFill>
          <bgColor rgb="FFCBE3BF"/>
        </patternFill>
      </fill>
    </dxf>
    <dxf>
      <fill>
        <patternFill>
          <bgColor rgb="FFFFDEB5"/>
        </patternFill>
      </fill>
    </dxf>
    <dxf>
      <fill>
        <patternFill>
          <bgColor rgb="FFCBE3BF"/>
        </patternFill>
      </fill>
    </dxf>
    <dxf>
      <fill>
        <patternFill>
          <bgColor rgb="FFFFDEB5"/>
        </patternFill>
      </fill>
    </dxf>
    <dxf>
      <fill>
        <patternFill>
          <bgColor theme="0"/>
        </patternFill>
      </fill>
    </dxf>
    <dxf>
      <fill>
        <patternFill>
          <bgColor rgb="FF52A228"/>
        </patternFill>
      </fill>
    </dxf>
    <dxf>
      <fill>
        <patternFill>
          <bgColor rgb="FFF9B200"/>
        </patternFill>
      </fill>
    </dxf>
    <dxf>
      <font>
        <color theme="0"/>
      </font>
      <fill>
        <patternFill>
          <bgColor rgb="FF9C2235"/>
        </patternFill>
      </fill>
    </dxf>
    <dxf>
      <fill>
        <patternFill>
          <bgColor rgb="FFCBE3BF"/>
        </patternFill>
      </fill>
    </dxf>
    <dxf>
      <fill>
        <patternFill>
          <bgColor rgb="FFFFDEB5"/>
        </patternFill>
      </fill>
    </dxf>
    <dxf>
      <fill>
        <patternFill>
          <bgColor rgb="FFCBE3BF"/>
        </patternFill>
      </fill>
    </dxf>
    <dxf>
      <fill>
        <patternFill>
          <bgColor rgb="FFFFDEB5"/>
        </patternFill>
      </fill>
    </dxf>
    <dxf>
      <fill>
        <patternFill>
          <bgColor theme="0"/>
        </patternFill>
      </fill>
    </dxf>
    <dxf>
      <fill>
        <patternFill>
          <bgColor rgb="FF52A228"/>
        </patternFill>
      </fill>
    </dxf>
    <dxf>
      <fill>
        <patternFill>
          <bgColor rgb="FFF9B200"/>
        </patternFill>
      </fill>
    </dxf>
    <dxf>
      <font>
        <color theme="0"/>
      </font>
      <fill>
        <patternFill>
          <bgColor rgb="FF9C2235"/>
        </patternFill>
      </fill>
    </dxf>
    <dxf>
      <fill>
        <patternFill>
          <bgColor rgb="FFCBE3BF"/>
        </patternFill>
      </fill>
    </dxf>
    <dxf>
      <fill>
        <patternFill>
          <bgColor rgb="FFFFDEB5"/>
        </patternFill>
      </fill>
    </dxf>
    <dxf>
      <fill>
        <patternFill>
          <bgColor rgb="FFCBE3BF"/>
        </patternFill>
      </fill>
    </dxf>
    <dxf>
      <fill>
        <patternFill>
          <bgColor rgb="FFFFDEB5"/>
        </patternFill>
      </fill>
    </dxf>
    <dxf>
      <fill>
        <patternFill>
          <bgColor theme="0"/>
        </patternFill>
      </fill>
    </dxf>
    <dxf>
      <fill>
        <patternFill>
          <bgColor rgb="FF52A228"/>
        </patternFill>
      </fill>
    </dxf>
    <dxf>
      <fill>
        <patternFill>
          <bgColor rgb="FFF9B200"/>
        </patternFill>
      </fill>
    </dxf>
    <dxf>
      <font>
        <color theme="0"/>
      </font>
      <fill>
        <patternFill>
          <bgColor rgb="FF9C2235"/>
        </patternFill>
      </fill>
    </dxf>
    <dxf>
      <fill>
        <patternFill>
          <bgColor rgb="FFCBE3BF"/>
        </patternFill>
      </fill>
    </dxf>
    <dxf>
      <fill>
        <patternFill>
          <bgColor rgb="FFFFDEB5"/>
        </patternFill>
      </fill>
    </dxf>
    <dxf>
      <fill>
        <patternFill>
          <bgColor rgb="FFCBE3BF"/>
        </patternFill>
      </fill>
    </dxf>
    <dxf>
      <fill>
        <patternFill>
          <bgColor rgb="FFFFDEB5"/>
        </patternFill>
      </fill>
    </dxf>
    <dxf>
      <fill>
        <patternFill>
          <bgColor theme="0"/>
        </patternFill>
      </fill>
    </dxf>
    <dxf>
      <fill>
        <patternFill>
          <bgColor rgb="FF52A228"/>
        </patternFill>
      </fill>
    </dxf>
    <dxf>
      <fill>
        <patternFill>
          <bgColor rgb="FFF9B200"/>
        </patternFill>
      </fill>
    </dxf>
    <dxf>
      <font>
        <color theme="0"/>
      </font>
      <fill>
        <patternFill>
          <bgColor rgb="FF9C2235"/>
        </patternFill>
      </fill>
    </dxf>
    <dxf>
      <fill>
        <patternFill>
          <bgColor rgb="FFCBE3BF"/>
        </patternFill>
      </fill>
    </dxf>
    <dxf>
      <fill>
        <patternFill>
          <bgColor rgb="FFFFDEB5"/>
        </patternFill>
      </fill>
    </dxf>
    <dxf>
      <fill>
        <patternFill>
          <bgColor rgb="FFCBE3BF"/>
        </patternFill>
      </fill>
    </dxf>
    <dxf>
      <fill>
        <patternFill>
          <bgColor rgb="FFFFDEB5"/>
        </patternFill>
      </fill>
    </dxf>
    <dxf>
      <fill>
        <patternFill>
          <bgColor theme="0"/>
        </patternFill>
      </fill>
    </dxf>
    <dxf>
      <fill>
        <patternFill>
          <bgColor rgb="FF52A228"/>
        </patternFill>
      </fill>
    </dxf>
    <dxf>
      <fill>
        <patternFill>
          <bgColor rgb="FFF9B200"/>
        </patternFill>
      </fill>
    </dxf>
    <dxf>
      <font>
        <color theme="0"/>
      </font>
      <fill>
        <patternFill>
          <bgColor rgb="FF9C2235"/>
        </patternFill>
      </fill>
    </dxf>
    <dxf>
      <fill>
        <patternFill>
          <bgColor rgb="FFCBE3BF"/>
        </patternFill>
      </fill>
    </dxf>
    <dxf>
      <fill>
        <patternFill>
          <bgColor rgb="FFFFDEB5"/>
        </patternFill>
      </fill>
    </dxf>
    <dxf>
      <fill>
        <patternFill>
          <bgColor rgb="FFCBE3BF"/>
        </patternFill>
      </fill>
    </dxf>
    <dxf>
      <fill>
        <patternFill>
          <bgColor rgb="FFFFDEB5"/>
        </patternFill>
      </fill>
    </dxf>
    <dxf>
      <fill>
        <patternFill>
          <bgColor theme="0"/>
        </patternFill>
      </fill>
    </dxf>
    <dxf>
      <fill>
        <patternFill>
          <bgColor rgb="FF52A228"/>
        </patternFill>
      </fill>
    </dxf>
    <dxf>
      <fill>
        <patternFill>
          <bgColor rgb="FFF9B200"/>
        </patternFill>
      </fill>
    </dxf>
    <dxf>
      <font>
        <color theme="0"/>
      </font>
      <fill>
        <patternFill>
          <bgColor rgb="FF9C2235"/>
        </patternFill>
      </fill>
    </dxf>
    <dxf>
      <fill>
        <patternFill>
          <bgColor rgb="FFCBE3BF"/>
        </patternFill>
      </fill>
    </dxf>
    <dxf>
      <fill>
        <patternFill>
          <bgColor rgb="FFFFDEB5"/>
        </patternFill>
      </fill>
    </dxf>
    <dxf>
      <fill>
        <patternFill>
          <bgColor rgb="FFCBE3BF"/>
        </patternFill>
      </fill>
    </dxf>
    <dxf>
      <fill>
        <patternFill>
          <bgColor rgb="FFFFDEB5"/>
        </patternFill>
      </fill>
    </dxf>
    <dxf>
      <fill>
        <patternFill>
          <bgColor theme="0"/>
        </patternFill>
      </fill>
    </dxf>
    <dxf>
      <fill>
        <patternFill>
          <bgColor rgb="FF52A228"/>
        </patternFill>
      </fill>
    </dxf>
    <dxf>
      <fill>
        <patternFill>
          <bgColor rgb="FFF9B200"/>
        </patternFill>
      </fill>
    </dxf>
    <dxf>
      <font>
        <color theme="0"/>
      </font>
      <fill>
        <patternFill>
          <bgColor rgb="FF9C2235"/>
        </patternFill>
      </fill>
    </dxf>
    <dxf>
      <fill>
        <patternFill>
          <bgColor rgb="FFCBE3BF"/>
        </patternFill>
      </fill>
    </dxf>
    <dxf>
      <fill>
        <patternFill>
          <bgColor rgb="FFFFDEB5"/>
        </patternFill>
      </fill>
    </dxf>
    <dxf>
      <fill>
        <patternFill>
          <bgColor rgb="FFCBE3BF"/>
        </patternFill>
      </fill>
    </dxf>
    <dxf>
      <fill>
        <patternFill>
          <bgColor rgb="FFFFDEB5"/>
        </patternFill>
      </fill>
    </dxf>
    <dxf>
      <fill>
        <patternFill>
          <bgColor theme="0"/>
        </patternFill>
      </fill>
    </dxf>
    <dxf>
      <fill>
        <patternFill>
          <bgColor rgb="FF52A228"/>
        </patternFill>
      </fill>
    </dxf>
    <dxf>
      <fill>
        <patternFill>
          <bgColor rgb="FFF9B200"/>
        </patternFill>
      </fill>
    </dxf>
    <dxf>
      <font>
        <color theme="0"/>
      </font>
      <fill>
        <patternFill>
          <bgColor rgb="FF9C2235"/>
        </patternFill>
      </fill>
    </dxf>
    <dxf>
      <fill>
        <patternFill>
          <bgColor rgb="FFCBE3BF"/>
        </patternFill>
      </fill>
    </dxf>
    <dxf>
      <fill>
        <patternFill>
          <bgColor rgb="FFFFDEB5"/>
        </patternFill>
      </fill>
    </dxf>
    <dxf>
      <fill>
        <patternFill>
          <bgColor rgb="FFCBE3BF"/>
        </patternFill>
      </fill>
    </dxf>
    <dxf>
      <fill>
        <patternFill>
          <bgColor rgb="FFFFDEB5"/>
        </patternFill>
      </fill>
    </dxf>
    <dxf>
      <fill>
        <patternFill>
          <bgColor theme="0"/>
        </patternFill>
      </fill>
    </dxf>
    <dxf>
      <fill>
        <patternFill>
          <bgColor rgb="FF52A228"/>
        </patternFill>
      </fill>
    </dxf>
    <dxf>
      <fill>
        <patternFill>
          <bgColor rgb="FFF9B200"/>
        </patternFill>
      </fill>
    </dxf>
    <dxf>
      <font>
        <color theme="0"/>
      </font>
      <fill>
        <patternFill>
          <bgColor rgb="FF9C2235"/>
        </patternFill>
      </fill>
    </dxf>
    <dxf>
      <fill>
        <patternFill>
          <bgColor rgb="FFCBE3BF"/>
        </patternFill>
      </fill>
    </dxf>
    <dxf>
      <fill>
        <patternFill>
          <bgColor rgb="FFFFDEB5"/>
        </patternFill>
      </fill>
    </dxf>
    <dxf>
      <fill>
        <patternFill>
          <bgColor rgb="FFCBE3BF"/>
        </patternFill>
      </fill>
    </dxf>
    <dxf>
      <fill>
        <patternFill>
          <bgColor rgb="FFFFDEB5"/>
        </patternFill>
      </fill>
    </dxf>
    <dxf>
      <fill>
        <patternFill>
          <bgColor theme="0"/>
        </patternFill>
      </fill>
    </dxf>
    <dxf>
      <fill>
        <patternFill>
          <bgColor rgb="FF52A228"/>
        </patternFill>
      </fill>
    </dxf>
    <dxf>
      <fill>
        <patternFill>
          <bgColor rgb="FFF9B200"/>
        </patternFill>
      </fill>
    </dxf>
    <dxf>
      <font>
        <color theme="0"/>
      </font>
      <fill>
        <patternFill>
          <bgColor rgb="FF9C2235"/>
        </patternFill>
      </fill>
    </dxf>
    <dxf>
      <fill>
        <patternFill>
          <bgColor rgb="FFCBE3BF"/>
        </patternFill>
      </fill>
    </dxf>
    <dxf>
      <fill>
        <patternFill>
          <bgColor rgb="FFFFDEB5"/>
        </patternFill>
      </fill>
    </dxf>
    <dxf>
      <fill>
        <patternFill>
          <bgColor rgb="FFCBE3BF"/>
        </patternFill>
      </fill>
    </dxf>
    <dxf>
      <fill>
        <patternFill>
          <bgColor rgb="FFFFDEB5"/>
        </patternFill>
      </fill>
    </dxf>
    <dxf>
      <fill>
        <patternFill>
          <bgColor theme="0"/>
        </patternFill>
      </fill>
    </dxf>
    <dxf>
      <fill>
        <patternFill>
          <bgColor rgb="FF52A228"/>
        </patternFill>
      </fill>
    </dxf>
    <dxf>
      <fill>
        <patternFill>
          <bgColor rgb="FFF9B200"/>
        </patternFill>
      </fill>
    </dxf>
    <dxf>
      <font>
        <color theme="0"/>
      </font>
      <fill>
        <patternFill>
          <bgColor rgb="FF9C2235"/>
        </patternFill>
      </fill>
    </dxf>
    <dxf>
      <fill>
        <patternFill>
          <bgColor rgb="FFCBE3BF"/>
        </patternFill>
      </fill>
    </dxf>
    <dxf>
      <fill>
        <patternFill>
          <bgColor rgb="FFFFDEB5"/>
        </patternFill>
      </fill>
    </dxf>
    <dxf>
      <fill>
        <patternFill>
          <bgColor rgb="FFCBE3BF"/>
        </patternFill>
      </fill>
    </dxf>
    <dxf>
      <fill>
        <patternFill>
          <bgColor rgb="FFFFDEB5"/>
        </patternFill>
      </fill>
    </dxf>
    <dxf>
      <fill>
        <patternFill>
          <bgColor theme="0"/>
        </patternFill>
      </fill>
    </dxf>
    <dxf>
      <fill>
        <patternFill>
          <bgColor rgb="FF52A228"/>
        </patternFill>
      </fill>
    </dxf>
    <dxf>
      <fill>
        <patternFill>
          <bgColor rgb="FFF9B200"/>
        </patternFill>
      </fill>
    </dxf>
    <dxf>
      <font>
        <color theme="0"/>
      </font>
      <fill>
        <patternFill>
          <bgColor rgb="FF9C2235"/>
        </patternFill>
      </fill>
    </dxf>
    <dxf>
      <fill>
        <patternFill>
          <bgColor rgb="FFCBE3BF"/>
        </patternFill>
      </fill>
    </dxf>
    <dxf>
      <fill>
        <patternFill>
          <bgColor rgb="FFFFDEB5"/>
        </patternFill>
      </fill>
    </dxf>
    <dxf>
      <fill>
        <patternFill>
          <bgColor rgb="FFCBE3BF"/>
        </patternFill>
      </fill>
    </dxf>
    <dxf>
      <fill>
        <patternFill>
          <bgColor rgb="FFFFDEB5"/>
        </patternFill>
      </fill>
    </dxf>
    <dxf>
      <fill>
        <patternFill>
          <bgColor theme="0"/>
        </patternFill>
      </fill>
    </dxf>
    <dxf>
      <fill>
        <patternFill>
          <bgColor rgb="FF52A228"/>
        </patternFill>
      </fill>
    </dxf>
    <dxf>
      <fill>
        <patternFill>
          <bgColor rgb="FFF9B200"/>
        </patternFill>
      </fill>
    </dxf>
    <dxf>
      <font>
        <color theme="0"/>
      </font>
      <fill>
        <patternFill>
          <bgColor rgb="FF9C2235"/>
        </patternFill>
      </fill>
    </dxf>
    <dxf>
      <fill>
        <patternFill>
          <bgColor rgb="FFCBE3BF"/>
        </patternFill>
      </fill>
    </dxf>
    <dxf>
      <fill>
        <patternFill>
          <bgColor rgb="FFFFDEB5"/>
        </patternFill>
      </fill>
    </dxf>
    <dxf>
      <fill>
        <patternFill>
          <bgColor rgb="FFCBE3BF"/>
        </patternFill>
      </fill>
    </dxf>
    <dxf>
      <fill>
        <patternFill>
          <bgColor rgb="FFFFDEB5"/>
        </patternFill>
      </fill>
    </dxf>
    <dxf>
      <fill>
        <patternFill>
          <bgColor theme="0"/>
        </patternFill>
      </fill>
    </dxf>
    <dxf>
      <fill>
        <patternFill>
          <bgColor rgb="FF52A228"/>
        </patternFill>
      </fill>
    </dxf>
    <dxf>
      <fill>
        <patternFill>
          <bgColor rgb="FFF9B200"/>
        </patternFill>
      </fill>
    </dxf>
    <dxf>
      <font>
        <color theme="0"/>
      </font>
      <fill>
        <patternFill>
          <bgColor rgb="FF9C2235"/>
        </patternFill>
      </fill>
    </dxf>
    <dxf>
      <fill>
        <patternFill>
          <bgColor rgb="FFCBE3BF"/>
        </patternFill>
      </fill>
    </dxf>
    <dxf>
      <fill>
        <patternFill>
          <bgColor rgb="FFFFDEB5"/>
        </patternFill>
      </fill>
    </dxf>
    <dxf>
      <fill>
        <patternFill>
          <bgColor rgb="FFCBE3BF"/>
        </patternFill>
      </fill>
    </dxf>
    <dxf>
      <fill>
        <patternFill>
          <bgColor rgb="FFFFDEB5"/>
        </patternFill>
      </fill>
    </dxf>
    <dxf>
      <fill>
        <patternFill>
          <bgColor theme="0"/>
        </patternFill>
      </fill>
    </dxf>
    <dxf>
      <fill>
        <patternFill>
          <bgColor rgb="FF52A228"/>
        </patternFill>
      </fill>
    </dxf>
    <dxf>
      <fill>
        <patternFill>
          <bgColor rgb="FFF9B200"/>
        </patternFill>
      </fill>
    </dxf>
    <dxf>
      <font>
        <color theme="0"/>
      </font>
      <fill>
        <patternFill>
          <bgColor rgb="FF9C2235"/>
        </patternFill>
      </fill>
    </dxf>
    <dxf>
      <fill>
        <patternFill>
          <bgColor rgb="FFCBE3BF"/>
        </patternFill>
      </fill>
    </dxf>
    <dxf>
      <fill>
        <patternFill>
          <bgColor rgb="FFFFDEB5"/>
        </patternFill>
      </fill>
    </dxf>
    <dxf>
      <fill>
        <patternFill>
          <bgColor rgb="FFCBE3BF"/>
        </patternFill>
      </fill>
    </dxf>
    <dxf>
      <fill>
        <patternFill>
          <bgColor rgb="FFFFDEB5"/>
        </patternFill>
      </fill>
    </dxf>
    <dxf>
      <fill>
        <patternFill>
          <bgColor theme="0"/>
        </patternFill>
      </fill>
    </dxf>
    <dxf>
      <fill>
        <patternFill>
          <bgColor rgb="FF52A228"/>
        </patternFill>
      </fill>
    </dxf>
    <dxf>
      <fill>
        <patternFill>
          <bgColor rgb="FFF9B200"/>
        </patternFill>
      </fill>
    </dxf>
    <dxf>
      <font>
        <color theme="0"/>
      </font>
      <fill>
        <patternFill>
          <bgColor rgb="FF9C2235"/>
        </patternFill>
      </fill>
    </dxf>
    <dxf>
      <fill>
        <patternFill>
          <bgColor rgb="FFCBE3BF"/>
        </patternFill>
      </fill>
    </dxf>
    <dxf>
      <fill>
        <patternFill>
          <bgColor rgb="FFFFDEB5"/>
        </patternFill>
      </fill>
    </dxf>
    <dxf>
      <fill>
        <patternFill>
          <bgColor rgb="FFCBE3BF"/>
        </patternFill>
      </fill>
    </dxf>
    <dxf>
      <fill>
        <patternFill>
          <bgColor rgb="FFFFDEB5"/>
        </patternFill>
      </fill>
    </dxf>
    <dxf>
      <fill>
        <patternFill>
          <bgColor theme="0"/>
        </patternFill>
      </fill>
    </dxf>
    <dxf>
      <fill>
        <patternFill>
          <bgColor rgb="FF52A228"/>
        </patternFill>
      </fill>
    </dxf>
    <dxf>
      <fill>
        <patternFill>
          <bgColor rgb="FFF9B200"/>
        </patternFill>
      </fill>
    </dxf>
    <dxf>
      <font>
        <color theme="0"/>
      </font>
      <fill>
        <patternFill>
          <bgColor rgb="FF9C2235"/>
        </patternFill>
      </fill>
    </dxf>
    <dxf>
      <fill>
        <patternFill>
          <bgColor rgb="FFCBE3BF"/>
        </patternFill>
      </fill>
    </dxf>
    <dxf>
      <fill>
        <patternFill>
          <bgColor rgb="FFFFDEB5"/>
        </patternFill>
      </fill>
    </dxf>
    <dxf>
      <fill>
        <patternFill>
          <bgColor rgb="FFCBE3BF"/>
        </patternFill>
      </fill>
    </dxf>
    <dxf>
      <fill>
        <patternFill>
          <bgColor rgb="FFFFDEB5"/>
        </patternFill>
      </fill>
    </dxf>
    <dxf>
      <fill>
        <patternFill>
          <bgColor theme="0"/>
        </patternFill>
      </fill>
    </dxf>
    <dxf>
      <fill>
        <patternFill>
          <bgColor rgb="FF52A228"/>
        </patternFill>
      </fill>
    </dxf>
    <dxf>
      <fill>
        <patternFill>
          <bgColor rgb="FFF9B200"/>
        </patternFill>
      </fill>
    </dxf>
    <dxf>
      <font>
        <color theme="0"/>
      </font>
      <fill>
        <patternFill>
          <bgColor rgb="FF9C2235"/>
        </patternFill>
      </fill>
    </dxf>
    <dxf>
      <fill>
        <patternFill>
          <bgColor rgb="FFCBE3BF"/>
        </patternFill>
      </fill>
    </dxf>
    <dxf>
      <fill>
        <patternFill>
          <bgColor rgb="FFFFDEB5"/>
        </patternFill>
      </fill>
    </dxf>
    <dxf>
      <fill>
        <patternFill>
          <bgColor rgb="FFCBE3BF"/>
        </patternFill>
      </fill>
    </dxf>
    <dxf>
      <fill>
        <patternFill>
          <bgColor rgb="FFFFDEB5"/>
        </patternFill>
      </fill>
    </dxf>
    <dxf>
      <fill>
        <patternFill>
          <bgColor theme="0"/>
        </patternFill>
      </fill>
    </dxf>
    <dxf>
      <fill>
        <patternFill>
          <bgColor rgb="FF52A228"/>
        </patternFill>
      </fill>
    </dxf>
    <dxf>
      <fill>
        <patternFill>
          <bgColor rgb="FFF9B200"/>
        </patternFill>
      </fill>
    </dxf>
    <dxf>
      <font>
        <color theme="0"/>
      </font>
      <fill>
        <patternFill>
          <bgColor rgb="FF9C2235"/>
        </patternFill>
      </fill>
    </dxf>
    <dxf>
      <fill>
        <patternFill>
          <bgColor rgb="FFCBE3BF"/>
        </patternFill>
      </fill>
    </dxf>
    <dxf>
      <fill>
        <patternFill>
          <bgColor rgb="FFFFDEB5"/>
        </patternFill>
      </fill>
    </dxf>
    <dxf>
      <fill>
        <patternFill>
          <bgColor theme="0"/>
        </patternFill>
      </fill>
    </dxf>
    <dxf>
      <fill>
        <patternFill>
          <bgColor rgb="FF52A228"/>
        </patternFill>
      </fill>
    </dxf>
    <dxf>
      <fill>
        <patternFill>
          <bgColor rgb="FFF9B200"/>
        </patternFill>
      </fill>
    </dxf>
    <dxf>
      <font>
        <color theme="0"/>
      </font>
      <fill>
        <patternFill>
          <bgColor rgb="FF9C2235"/>
        </patternFill>
      </fill>
    </dxf>
    <dxf>
      <fill>
        <patternFill>
          <bgColor rgb="FFCBE3BF"/>
        </patternFill>
      </fill>
    </dxf>
    <dxf>
      <fill>
        <patternFill>
          <bgColor rgb="FFFFDEB5"/>
        </patternFill>
      </fill>
    </dxf>
    <dxf>
      <fill>
        <patternFill>
          <bgColor rgb="FFCBE3BF"/>
        </patternFill>
      </fill>
    </dxf>
    <dxf>
      <fill>
        <patternFill>
          <bgColor rgb="FFFFDEB5"/>
        </patternFill>
      </fill>
    </dxf>
    <dxf>
      <fill>
        <patternFill>
          <bgColor theme="0"/>
        </patternFill>
      </fill>
    </dxf>
    <dxf>
      <fill>
        <patternFill>
          <bgColor rgb="FF52A228"/>
        </patternFill>
      </fill>
    </dxf>
    <dxf>
      <fill>
        <patternFill>
          <bgColor rgb="FFF9B200"/>
        </patternFill>
      </fill>
    </dxf>
    <dxf>
      <font>
        <color theme="0"/>
      </font>
      <fill>
        <patternFill>
          <bgColor rgb="FF9C2235"/>
        </patternFill>
      </fill>
    </dxf>
    <dxf>
      <fill>
        <patternFill>
          <bgColor rgb="FFCBE3BF"/>
        </patternFill>
      </fill>
    </dxf>
    <dxf>
      <fill>
        <patternFill>
          <bgColor rgb="FFFFDEB5"/>
        </patternFill>
      </fill>
    </dxf>
    <dxf>
      <fill>
        <patternFill>
          <bgColor theme="0"/>
        </patternFill>
      </fill>
    </dxf>
    <dxf>
      <fill>
        <patternFill>
          <bgColor rgb="FF52A228"/>
        </patternFill>
      </fill>
    </dxf>
    <dxf>
      <fill>
        <patternFill>
          <bgColor rgb="FFF9B200"/>
        </patternFill>
      </fill>
    </dxf>
    <dxf>
      <font>
        <color theme="0"/>
      </font>
      <fill>
        <patternFill>
          <bgColor rgb="FF9C2235"/>
        </patternFill>
      </fill>
    </dxf>
    <dxf>
      <fill>
        <patternFill>
          <bgColor rgb="FFCBE3BF"/>
        </patternFill>
      </fill>
    </dxf>
    <dxf>
      <fill>
        <patternFill>
          <bgColor rgb="FFFFDEB5"/>
        </patternFill>
      </fill>
    </dxf>
    <dxf>
      <fill>
        <patternFill>
          <bgColor rgb="FFCBE3BF"/>
        </patternFill>
      </fill>
    </dxf>
    <dxf>
      <fill>
        <patternFill>
          <bgColor rgb="FFFFDEB5"/>
        </patternFill>
      </fill>
    </dxf>
    <dxf>
      <fill>
        <patternFill>
          <bgColor theme="0"/>
        </patternFill>
      </fill>
    </dxf>
    <dxf>
      <fill>
        <patternFill>
          <bgColor rgb="FF52A228"/>
        </patternFill>
      </fill>
    </dxf>
    <dxf>
      <fill>
        <patternFill>
          <bgColor rgb="FFF9B200"/>
        </patternFill>
      </fill>
    </dxf>
    <dxf>
      <font>
        <color theme="0"/>
      </font>
      <fill>
        <patternFill>
          <bgColor rgb="FF9C2235"/>
        </patternFill>
      </fill>
    </dxf>
    <dxf>
      <fill>
        <patternFill>
          <bgColor rgb="FFCBE3BF"/>
        </patternFill>
      </fill>
    </dxf>
    <dxf>
      <fill>
        <patternFill>
          <bgColor rgb="FFFFDEB5"/>
        </patternFill>
      </fill>
    </dxf>
    <dxf>
      <fill>
        <patternFill>
          <bgColor theme="0"/>
        </patternFill>
      </fill>
    </dxf>
    <dxf>
      <fill>
        <patternFill>
          <bgColor rgb="FF52A228"/>
        </patternFill>
      </fill>
    </dxf>
    <dxf>
      <fill>
        <patternFill>
          <bgColor rgb="FFF9B200"/>
        </patternFill>
      </fill>
    </dxf>
    <dxf>
      <font>
        <color theme="0"/>
      </font>
      <fill>
        <patternFill>
          <bgColor rgb="FF9C2235"/>
        </patternFill>
      </fill>
    </dxf>
    <dxf>
      <fill>
        <patternFill>
          <bgColor rgb="FFCBE3BF"/>
        </patternFill>
      </fill>
    </dxf>
    <dxf>
      <fill>
        <patternFill>
          <bgColor rgb="FFFFDEB5"/>
        </patternFill>
      </fill>
    </dxf>
    <dxf>
      <fill>
        <patternFill>
          <bgColor rgb="FFCBE3BF"/>
        </patternFill>
      </fill>
    </dxf>
    <dxf>
      <fill>
        <patternFill>
          <bgColor rgb="FFFFDEB5"/>
        </patternFill>
      </fill>
    </dxf>
    <dxf>
      <fill>
        <patternFill>
          <bgColor theme="0"/>
        </patternFill>
      </fill>
    </dxf>
    <dxf>
      <fill>
        <patternFill>
          <bgColor rgb="FF52A228"/>
        </patternFill>
      </fill>
    </dxf>
    <dxf>
      <fill>
        <patternFill>
          <bgColor rgb="FFF9B200"/>
        </patternFill>
      </fill>
    </dxf>
    <dxf>
      <font>
        <color theme="0"/>
      </font>
      <fill>
        <patternFill>
          <bgColor rgb="FF9C2235"/>
        </patternFill>
      </fill>
    </dxf>
    <dxf>
      <fill>
        <patternFill>
          <bgColor rgb="FFCBE3BF"/>
        </patternFill>
      </fill>
    </dxf>
    <dxf>
      <fill>
        <patternFill>
          <bgColor rgb="FFFFDEB5"/>
        </patternFill>
      </fill>
    </dxf>
    <dxf>
      <fill>
        <patternFill>
          <bgColor theme="0"/>
        </patternFill>
      </fill>
    </dxf>
    <dxf>
      <fill>
        <patternFill>
          <bgColor rgb="FF52A228"/>
        </patternFill>
      </fill>
    </dxf>
    <dxf>
      <fill>
        <patternFill>
          <bgColor rgb="FFF9B200"/>
        </patternFill>
      </fill>
    </dxf>
    <dxf>
      <font>
        <color theme="0"/>
      </font>
      <fill>
        <patternFill>
          <bgColor rgb="FF9C2235"/>
        </patternFill>
      </fill>
    </dxf>
    <dxf>
      <fill>
        <patternFill>
          <bgColor rgb="FFCBE3BF"/>
        </patternFill>
      </fill>
    </dxf>
    <dxf>
      <fill>
        <patternFill>
          <bgColor rgb="FFFFDEB5"/>
        </patternFill>
      </fill>
    </dxf>
    <dxf>
      <fill>
        <patternFill>
          <bgColor rgb="FFCBE3BF"/>
        </patternFill>
      </fill>
    </dxf>
    <dxf>
      <fill>
        <patternFill>
          <bgColor rgb="FFFFDEB5"/>
        </patternFill>
      </fill>
    </dxf>
    <dxf>
      <fill>
        <patternFill>
          <bgColor rgb="FFCBE3BF"/>
        </patternFill>
      </fill>
    </dxf>
    <dxf>
      <fill>
        <patternFill>
          <bgColor rgb="FFFFDEB5"/>
        </patternFill>
      </fill>
    </dxf>
    <dxf>
      <fill>
        <patternFill>
          <bgColor theme="0"/>
        </patternFill>
      </fill>
    </dxf>
    <dxf>
      <fill>
        <patternFill>
          <bgColor rgb="FF52A228"/>
        </patternFill>
      </fill>
    </dxf>
    <dxf>
      <fill>
        <patternFill>
          <bgColor rgb="FFF9B200"/>
        </patternFill>
      </fill>
    </dxf>
    <dxf>
      <font>
        <color theme="0"/>
      </font>
      <fill>
        <patternFill>
          <bgColor rgb="FF9C2235"/>
        </patternFill>
      </fill>
    </dxf>
    <dxf>
      <fill>
        <patternFill>
          <bgColor rgb="FFCBE3BF"/>
        </patternFill>
      </fill>
    </dxf>
    <dxf>
      <fill>
        <patternFill>
          <bgColor rgb="FFFFDEB5"/>
        </patternFill>
      </fill>
    </dxf>
    <dxf>
      <fill>
        <patternFill>
          <bgColor rgb="FFCBE3BF"/>
        </patternFill>
      </fill>
    </dxf>
    <dxf>
      <fill>
        <patternFill>
          <bgColor rgb="FFFFDEB5"/>
        </patternFill>
      </fill>
    </dxf>
    <dxf>
      <fill>
        <patternFill>
          <bgColor theme="0"/>
        </patternFill>
      </fill>
    </dxf>
    <dxf>
      <fill>
        <patternFill>
          <bgColor rgb="FF52A228"/>
        </patternFill>
      </fill>
    </dxf>
    <dxf>
      <fill>
        <patternFill>
          <bgColor rgb="FFF9B200"/>
        </patternFill>
      </fill>
    </dxf>
    <dxf>
      <font>
        <color theme="0"/>
      </font>
      <fill>
        <patternFill>
          <bgColor rgb="FF9C2235"/>
        </patternFill>
      </fill>
    </dxf>
    <dxf>
      <fill>
        <patternFill>
          <bgColor rgb="FFCBE3BF"/>
        </patternFill>
      </fill>
    </dxf>
    <dxf>
      <fill>
        <patternFill>
          <bgColor rgb="FFFFDEB5"/>
        </patternFill>
      </fill>
    </dxf>
    <dxf>
      <fill>
        <patternFill>
          <bgColor rgb="FFCBE3BF"/>
        </patternFill>
      </fill>
    </dxf>
    <dxf>
      <fill>
        <patternFill>
          <bgColor rgb="FFFFDEB5"/>
        </patternFill>
      </fill>
    </dxf>
    <dxf>
      <fill>
        <patternFill>
          <bgColor theme="0"/>
        </patternFill>
      </fill>
    </dxf>
    <dxf>
      <fill>
        <patternFill>
          <bgColor rgb="FF52A228"/>
        </patternFill>
      </fill>
    </dxf>
    <dxf>
      <fill>
        <patternFill>
          <bgColor rgb="FFF9B200"/>
        </patternFill>
      </fill>
    </dxf>
    <dxf>
      <font>
        <color theme="0"/>
      </font>
      <fill>
        <patternFill>
          <bgColor rgb="FF9C2235"/>
        </patternFill>
      </fill>
    </dxf>
    <dxf>
      <fill>
        <patternFill>
          <bgColor rgb="FFCBE3BF"/>
        </patternFill>
      </fill>
    </dxf>
    <dxf>
      <fill>
        <patternFill>
          <bgColor rgb="FFFFDEB5"/>
        </patternFill>
      </fill>
    </dxf>
    <dxf>
      <fill>
        <patternFill>
          <bgColor rgb="FFCBE3BF"/>
        </patternFill>
      </fill>
    </dxf>
    <dxf>
      <fill>
        <patternFill>
          <bgColor rgb="FFFFDEB5"/>
        </patternFill>
      </fill>
    </dxf>
    <dxf>
      <fill>
        <patternFill>
          <bgColor theme="0"/>
        </patternFill>
      </fill>
    </dxf>
    <dxf>
      <fill>
        <patternFill>
          <bgColor rgb="FF52A228"/>
        </patternFill>
      </fill>
    </dxf>
    <dxf>
      <fill>
        <patternFill>
          <bgColor rgb="FFF9B200"/>
        </patternFill>
      </fill>
    </dxf>
    <dxf>
      <font>
        <color theme="0"/>
      </font>
      <fill>
        <patternFill>
          <bgColor rgb="FF9C2235"/>
        </patternFill>
      </fill>
    </dxf>
    <dxf>
      <fill>
        <patternFill>
          <bgColor rgb="FFCBE3BF"/>
        </patternFill>
      </fill>
    </dxf>
    <dxf>
      <fill>
        <patternFill>
          <bgColor rgb="FFFFDEB5"/>
        </patternFill>
      </fill>
    </dxf>
    <dxf>
      <fill>
        <patternFill>
          <bgColor theme="0"/>
        </patternFill>
      </fill>
    </dxf>
    <dxf>
      <fill>
        <patternFill>
          <bgColor rgb="FF52A228"/>
        </patternFill>
      </fill>
    </dxf>
    <dxf>
      <fill>
        <patternFill>
          <bgColor rgb="FFF9B200"/>
        </patternFill>
      </fill>
    </dxf>
    <dxf>
      <font>
        <color theme="0"/>
      </font>
      <fill>
        <patternFill>
          <bgColor rgb="FF9C2235"/>
        </patternFill>
      </fill>
    </dxf>
    <dxf>
      <fill>
        <patternFill>
          <bgColor rgb="FFCBE3BF"/>
        </patternFill>
      </fill>
    </dxf>
    <dxf>
      <fill>
        <patternFill>
          <bgColor rgb="FFFFDEB5"/>
        </patternFill>
      </fill>
    </dxf>
    <dxf>
      <fill>
        <patternFill>
          <bgColor theme="0"/>
        </patternFill>
      </fill>
    </dxf>
    <dxf>
      <fill>
        <patternFill>
          <bgColor rgb="FF52A228"/>
        </patternFill>
      </fill>
    </dxf>
    <dxf>
      <fill>
        <patternFill>
          <bgColor rgb="FFF9B200"/>
        </patternFill>
      </fill>
    </dxf>
    <dxf>
      <font>
        <color theme="0"/>
      </font>
      <fill>
        <patternFill>
          <bgColor rgb="FF9C2235"/>
        </patternFill>
      </fill>
    </dxf>
    <dxf>
      <fill>
        <patternFill>
          <bgColor rgb="FFCBE3BF"/>
        </patternFill>
      </fill>
    </dxf>
    <dxf>
      <fill>
        <patternFill>
          <bgColor rgb="FFFFDEB5"/>
        </patternFill>
      </fill>
    </dxf>
    <dxf>
      <fill>
        <patternFill>
          <bgColor theme="0"/>
        </patternFill>
      </fill>
    </dxf>
    <dxf>
      <fill>
        <patternFill>
          <bgColor rgb="FF92D050"/>
        </patternFill>
      </fill>
    </dxf>
    <dxf>
      <fill>
        <patternFill>
          <bgColor rgb="FFFFC000"/>
        </patternFill>
      </fill>
    </dxf>
    <dxf>
      <font>
        <color theme="0"/>
      </font>
      <fill>
        <patternFill>
          <bgColor rgb="FFC00000"/>
        </patternFill>
      </fill>
    </dxf>
    <dxf>
      <fill>
        <patternFill>
          <bgColor rgb="FFCBE3BF"/>
        </patternFill>
      </fill>
    </dxf>
    <dxf>
      <fill>
        <patternFill>
          <bgColor rgb="FFFFDEB5"/>
        </patternFill>
      </fill>
    </dxf>
    <dxf>
      <fill>
        <patternFill>
          <bgColor rgb="FFCBE3BF"/>
        </patternFill>
      </fill>
    </dxf>
    <dxf>
      <fill>
        <patternFill>
          <bgColor rgb="FFFFDEB5"/>
        </patternFill>
      </fill>
    </dxf>
    <dxf>
      <fill>
        <patternFill>
          <bgColor rgb="FFFF5050"/>
        </patternFill>
      </fill>
    </dxf>
    <dxf>
      <fill>
        <patternFill>
          <bgColor rgb="FFFFC000"/>
        </patternFill>
      </fill>
    </dxf>
    <dxf>
      <fill>
        <patternFill>
          <bgColor rgb="FFFFFF00"/>
        </patternFill>
      </fill>
    </dxf>
    <dxf>
      <fill>
        <patternFill>
          <bgColor rgb="FF92D050"/>
        </patternFill>
      </fill>
    </dxf>
    <dxf>
      <fill>
        <patternFill>
          <bgColor theme="4" tint="-0.24994659260841701"/>
        </patternFill>
      </fill>
    </dxf>
  </dxfs>
  <tableStyles count="0" defaultTableStyle="TableStyleMedium2" defaultPivotStyle="PivotStyleLight16"/>
  <colors>
    <mruColors>
      <color rgb="FFF9B200"/>
      <color rgb="FFCBE3BF"/>
      <color rgb="FFBDC9CD"/>
      <color rgb="FF9C2235"/>
      <color rgb="FFFFDEB5"/>
      <color rgb="FF436F81"/>
      <color rgb="FF97C77E"/>
      <color rgb="FF52A228"/>
      <color rgb="FFFFBD6B"/>
      <color rgb="FF7B93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Ergebnis!$C$69</c:f>
          <c:strCache>
            <c:ptCount val="1"/>
            <c:pt idx="0">
              <c:v>Readiness-Check Material- und Rohstoffeffizienz</c:v>
            </c:pt>
          </c:strCache>
        </c:strRef>
      </c:tx>
      <c:layout>
        <c:manualLayout>
          <c:xMode val="edge"/>
          <c:yMode val="edge"/>
          <c:x val="0.14630095374309737"/>
          <c:y val="5.881455874926203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23121396351501997"/>
          <c:y val="0.26487747531027789"/>
          <c:w val="0.39577263714708255"/>
          <c:h val="0.63691668622722974"/>
        </c:manualLayout>
      </c:layout>
      <c:radarChart>
        <c:radarStyle val="marker"/>
        <c:varyColors val="0"/>
        <c:ser>
          <c:idx val="5"/>
          <c:order val="0"/>
          <c:tx>
            <c:strRef>
              <c:f>Ergebnis!$F$74</c:f>
              <c:strCache>
                <c:ptCount val="1"/>
                <c:pt idx="0">
                  <c:v>Neuling</c:v>
                </c:pt>
              </c:strCache>
            </c:strRef>
          </c:tx>
          <c:spPr>
            <a:ln w="190500" cap="rnd">
              <a:solidFill>
                <a:srgbClr val="9C2235">
                  <a:alpha val="60000"/>
                </a:srgbClr>
              </a:solidFill>
              <a:round/>
            </a:ln>
            <a:effectLst/>
          </c:spPr>
          <c:marker>
            <c:symbol val="none"/>
          </c:marker>
          <c:val>
            <c:numRef>
              <c:f>Ergebnis!$B$57:$B$64</c:f>
              <c:numCache>
                <c:formatCode>General</c:formatCode>
                <c:ptCount val="8"/>
                <c:pt idx="0">
                  <c:v>0.5</c:v>
                </c:pt>
                <c:pt idx="1">
                  <c:v>0.5</c:v>
                </c:pt>
                <c:pt idx="2">
                  <c:v>0.5</c:v>
                </c:pt>
                <c:pt idx="3">
                  <c:v>0.5</c:v>
                </c:pt>
                <c:pt idx="4">
                  <c:v>0.5</c:v>
                </c:pt>
                <c:pt idx="5">
                  <c:v>0.5</c:v>
                </c:pt>
                <c:pt idx="6">
                  <c:v>0.5</c:v>
                </c:pt>
                <c:pt idx="7">
                  <c:v>0.5</c:v>
                </c:pt>
              </c:numCache>
            </c:numRef>
          </c:val>
          <c:extLst>
            <c:ext xmlns:c16="http://schemas.microsoft.com/office/drawing/2014/chart" uri="{C3380CC4-5D6E-409C-BE32-E72D297353CC}">
              <c16:uniqueId val="{00000000-55D2-4773-80ED-502ED5C4CCB8}"/>
            </c:ext>
          </c:extLst>
        </c:ser>
        <c:ser>
          <c:idx val="1"/>
          <c:order val="1"/>
          <c:tx>
            <c:strRef>
              <c:f>Ergebnis!$F$75</c:f>
              <c:strCache>
                <c:ptCount val="1"/>
                <c:pt idx="0">
                  <c:v>Einsteiger</c:v>
                </c:pt>
              </c:strCache>
            </c:strRef>
          </c:tx>
          <c:spPr>
            <a:ln w="190500" cap="rnd">
              <a:solidFill>
                <a:srgbClr val="F9B200">
                  <a:alpha val="60000"/>
                </a:srgbClr>
              </a:solidFill>
              <a:round/>
            </a:ln>
            <a:effectLst/>
          </c:spPr>
          <c:marker>
            <c:symbol val="none"/>
          </c:marker>
          <c:val>
            <c:numRef>
              <c:f>Ergebnis!$C$57:$C$64</c:f>
              <c:numCache>
                <c:formatCode>General</c:formatCode>
                <c:ptCount val="8"/>
                <c:pt idx="0">
                  <c:v>1.5</c:v>
                </c:pt>
                <c:pt idx="1">
                  <c:v>1.5</c:v>
                </c:pt>
                <c:pt idx="2">
                  <c:v>1.5</c:v>
                </c:pt>
                <c:pt idx="3">
                  <c:v>1.5</c:v>
                </c:pt>
                <c:pt idx="4">
                  <c:v>1.5</c:v>
                </c:pt>
                <c:pt idx="5">
                  <c:v>1.5</c:v>
                </c:pt>
                <c:pt idx="6">
                  <c:v>1.5</c:v>
                </c:pt>
                <c:pt idx="7">
                  <c:v>1.5</c:v>
                </c:pt>
              </c:numCache>
            </c:numRef>
          </c:val>
          <c:extLst>
            <c:ext xmlns:c16="http://schemas.microsoft.com/office/drawing/2014/chart" uri="{C3380CC4-5D6E-409C-BE32-E72D297353CC}">
              <c16:uniqueId val="{00000001-55D2-4773-80ED-502ED5C4CCB8}"/>
            </c:ext>
          </c:extLst>
        </c:ser>
        <c:ser>
          <c:idx val="2"/>
          <c:order val="2"/>
          <c:tx>
            <c:strRef>
              <c:f>Ergebnis!$F$76</c:f>
              <c:strCache>
                <c:ptCount val="1"/>
                <c:pt idx="0">
                  <c:v>Fortgeschrittener</c:v>
                </c:pt>
              </c:strCache>
            </c:strRef>
          </c:tx>
          <c:spPr>
            <a:ln w="190500" cap="rnd">
              <a:solidFill>
                <a:srgbClr val="97C77E">
                  <a:alpha val="60000"/>
                </a:srgbClr>
              </a:solidFill>
              <a:round/>
            </a:ln>
            <a:effectLst/>
          </c:spPr>
          <c:marker>
            <c:symbol val="none"/>
          </c:marker>
          <c:val>
            <c:numRef>
              <c:f>Ergebnis!$D$57:$D$64</c:f>
              <c:numCache>
                <c:formatCode>General</c:formatCode>
                <c:ptCount val="8"/>
                <c:pt idx="0">
                  <c:v>2.5</c:v>
                </c:pt>
                <c:pt idx="1">
                  <c:v>2.5</c:v>
                </c:pt>
                <c:pt idx="2">
                  <c:v>2.5</c:v>
                </c:pt>
                <c:pt idx="3">
                  <c:v>2.5</c:v>
                </c:pt>
                <c:pt idx="4">
                  <c:v>2.5</c:v>
                </c:pt>
                <c:pt idx="5">
                  <c:v>2.5</c:v>
                </c:pt>
                <c:pt idx="6">
                  <c:v>2.5</c:v>
                </c:pt>
                <c:pt idx="7">
                  <c:v>2.5</c:v>
                </c:pt>
              </c:numCache>
            </c:numRef>
          </c:val>
          <c:extLst>
            <c:ext xmlns:c16="http://schemas.microsoft.com/office/drawing/2014/chart" uri="{C3380CC4-5D6E-409C-BE32-E72D297353CC}">
              <c16:uniqueId val="{00000002-55D2-4773-80ED-502ED5C4CCB8}"/>
            </c:ext>
          </c:extLst>
        </c:ser>
        <c:ser>
          <c:idx val="3"/>
          <c:order val="3"/>
          <c:tx>
            <c:strRef>
              <c:f>Ergebnis!$F$77</c:f>
              <c:strCache>
                <c:ptCount val="1"/>
                <c:pt idx="0">
                  <c:v>Experte</c:v>
                </c:pt>
              </c:strCache>
            </c:strRef>
          </c:tx>
          <c:spPr>
            <a:ln w="190500" cap="rnd">
              <a:solidFill>
                <a:srgbClr val="52A228">
                  <a:alpha val="60000"/>
                </a:srgbClr>
              </a:solidFill>
              <a:round/>
            </a:ln>
            <a:effectLst/>
          </c:spPr>
          <c:marker>
            <c:symbol val="none"/>
          </c:marker>
          <c:val>
            <c:numRef>
              <c:f>Ergebnis!$E$57:$E$64</c:f>
              <c:numCache>
                <c:formatCode>General</c:formatCode>
                <c:ptCount val="8"/>
                <c:pt idx="0">
                  <c:v>3.5</c:v>
                </c:pt>
                <c:pt idx="1">
                  <c:v>3.5</c:v>
                </c:pt>
                <c:pt idx="2">
                  <c:v>3.5</c:v>
                </c:pt>
                <c:pt idx="3">
                  <c:v>3.5</c:v>
                </c:pt>
                <c:pt idx="4">
                  <c:v>3.5</c:v>
                </c:pt>
                <c:pt idx="5">
                  <c:v>3.5</c:v>
                </c:pt>
                <c:pt idx="6">
                  <c:v>3.5</c:v>
                </c:pt>
                <c:pt idx="7">
                  <c:v>3.5</c:v>
                </c:pt>
              </c:numCache>
            </c:numRef>
          </c:val>
          <c:extLst>
            <c:ext xmlns:c16="http://schemas.microsoft.com/office/drawing/2014/chart" uri="{C3380CC4-5D6E-409C-BE32-E72D297353CC}">
              <c16:uniqueId val="{00000003-55D2-4773-80ED-502ED5C4CCB8}"/>
            </c:ext>
          </c:extLst>
        </c:ser>
        <c:ser>
          <c:idx val="4"/>
          <c:order val="4"/>
          <c:tx>
            <c:strRef>
              <c:f>Ergebnis!$F$78</c:f>
              <c:strCache>
                <c:ptCount val="1"/>
                <c:pt idx="0">
                  <c:v>Botschafter</c:v>
                </c:pt>
              </c:strCache>
            </c:strRef>
          </c:tx>
          <c:spPr>
            <a:ln w="196850" cap="rnd">
              <a:solidFill>
                <a:srgbClr val="436F81">
                  <a:alpha val="60000"/>
                </a:srgbClr>
              </a:solidFill>
              <a:round/>
            </a:ln>
            <a:effectLst/>
          </c:spPr>
          <c:marker>
            <c:symbol val="none"/>
          </c:marker>
          <c:val>
            <c:numRef>
              <c:f>Ergebnis!$F$57:$F$64</c:f>
              <c:numCache>
                <c:formatCode>General</c:formatCode>
                <c:ptCount val="8"/>
                <c:pt idx="0">
                  <c:v>4.5</c:v>
                </c:pt>
                <c:pt idx="1">
                  <c:v>4.5</c:v>
                </c:pt>
                <c:pt idx="2">
                  <c:v>4.5</c:v>
                </c:pt>
                <c:pt idx="3">
                  <c:v>4.5</c:v>
                </c:pt>
                <c:pt idx="4">
                  <c:v>4.5</c:v>
                </c:pt>
                <c:pt idx="5">
                  <c:v>4.5</c:v>
                </c:pt>
                <c:pt idx="6">
                  <c:v>4.5</c:v>
                </c:pt>
                <c:pt idx="7">
                  <c:v>4.5</c:v>
                </c:pt>
              </c:numCache>
            </c:numRef>
          </c:val>
          <c:extLst>
            <c:ext xmlns:c16="http://schemas.microsoft.com/office/drawing/2014/chart" uri="{C3380CC4-5D6E-409C-BE32-E72D297353CC}">
              <c16:uniqueId val="{00000004-55D2-4773-80ED-502ED5C4CCB8}"/>
            </c:ext>
          </c:extLst>
        </c:ser>
        <c:ser>
          <c:idx val="0"/>
          <c:order val="5"/>
          <c:tx>
            <c:strRef>
              <c:f>Ergebnis!$C$8</c:f>
              <c:strCache>
                <c:ptCount val="1"/>
                <c:pt idx="0">
                  <c:v>Bewertung</c:v>
                </c:pt>
              </c:strCache>
            </c:strRef>
          </c:tx>
          <c:spPr>
            <a:ln w="28575" cap="rnd">
              <a:solidFill>
                <a:schemeClr val="tx1"/>
              </a:solidFill>
              <a:round/>
            </a:ln>
            <a:effectLst/>
          </c:spPr>
          <c:marker>
            <c:symbol val="circle"/>
            <c:size val="6"/>
            <c:spPr>
              <a:solidFill>
                <a:schemeClr val="bg1"/>
              </a:solidFill>
              <a:ln w="12700">
                <a:solidFill>
                  <a:schemeClr val="tx1"/>
                </a:solidFill>
              </a:ln>
              <a:effectLst/>
            </c:spPr>
          </c:marker>
          <c:cat>
            <c:strRef>
              <c:f>Ergebnis!$B$9:$B$18</c:f>
              <c:strCache>
                <c:ptCount val="8"/>
                <c:pt idx="0">
                  <c:v>Materialeinsatz und -verluste</c:v>
                </c:pt>
                <c:pt idx="1">
                  <c:v>Abfallmanagement</c:v>
                </c:pt>
                <c:pt idx="2">
                  <c:v>Lieferketten</c:v>
                </c:pt>
                <c:pt idx="3">
                  <c:v>Produktdesign</c:v>
                </c:pt>
                <c:pt idx="4">
                  <c:v>Verpackung</c:v>
                </c:pt>
                <c:pt idx="5">
                  <c:v>Logistik und Lagerhaltung</c:v>
                </c:pt>
                <c:pt idx="6">
                  <c:v>Arbeitsabläufe</c:v>
                </c:pt>
                <c:pt idx="7">
                  <c:v>Digitalisierung</c:v>
                </c:pt>
              </c:strCache>
            </c:strRef>
          </c:cat>
          <c:val>
            <c:numRef>
              <c:f>Ergebnis!$F$9:$F$16</c:f>
              <c:numCache>
                <c:formatCode>General</c:formatCode>
                <c:ptCount val="8"/>
                <c:pt idx="0">
                  <c:v>#N/A</c:v>
                </c:pt>
                <c:pt idx="1">
                  <c:v>#N/A</c:v>
                </c:pt>
                <c:pt idx="2">
                  <c:v>#N/A</c:v>
                </c:pt>
                <c:pt idx="3">
                  <c:v>#N/A</c:v>
                </c:pt>
                <c:pt idx="4">
                  <c:v>#N/A</c:v>
                </c:pt>
                <c:pt idx="5">
                  <c:v>#N/A</c:v>
                </c:pt>
                <c:pt idx="6">
                  <c:v>#N/A</c:v>
                </c:pt>
                <c:pt idx="7">
                  <c:v>#N/A</c:v>
                </c:pt>
              </c:numCache>
            </c:numRef>
          </c:val>
          <c:extLst>
            <c:ext xmlns:c16="http://schemas.microsoft.com/office/drawing/2014/chart" uri="{C3380CC4-5D6E-409C-BE32-E72D297353CC}">
              <c16:uniqueId val="{00000005-55D2-4773-80ED-502ED5C4CCB8}"/>
            </c:ext>
          </c:extLst>
        </c:ser>
        <c:dLbls>
          <c:showLegendKey val="0"/>
          <c:showVal val="0"/>
          <c:showCatName val="0"/>
          <c:showSerName val="0"/>
          <c:showPercent val="0"/>
          <c:showBubbleSize val="0"/>
        </c:dLbls>
        <c:axId val="303992472"/>
        <c:axId val="304001880"/>
      </c:radarChart>
      <c:catAx>
        <c:axId val="303992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304001880"/>
        <c:crosses val="autoZero"/>
        <c:auto val="1"/>
        <c:lblAlgn val="ctr"/>
        <c:lblOffset val="100"/>
        <c:noMultiLvlLbl val="0"/>
      </c:catAx>
      <c:valAx>
        <c:axId val="304001880"/>
        <c:scaling>
          <c:orientation val="minMax"/>
        </c:scaling>
        <c:delete val="1"/>
        <c:axPos val="l"/>
        <c:majorGridlines>
          <c:spPr>
            <a:ln w="9525" cap="flat" cmpd="sng" algn="ctr">
              <a:solidFill>
                <a:schemeClr val="tx1">
                  <a:lumMod val="15000"/>
                  <a:lumOff val="85000"/>
                </a:schemeClr>
              </a:solidFill>
              <a:round/>
            </a:ln>
            <a:effectLst>
              <a:softEdge rad="0"/>
            </a:effectLst>
          </c:spPr>
        </c:majorGridlines>
        <c:numFmt formatCode="General" sourceLinked="1"/>
        <c:majorTickMark val="none"/>
        <c:minorTickMark val="none"/>
        <c:tickLblPos val="nextTo"/>
        <c:crossAx val="303992472"/>
        <c:crosses val="autoZero"/>
        <c:crossBetween val="between"/>
      </c:valAx>
      <c:spPr>
        <a:noFill/>
        <a:ln>
          <a:noFill/>
        </a:ln>
        <a:effectLst/>
      </c:spPr>
    </c:plotArea>
    <c:legend>
      <c:legendPos val="r"/>
      <c:legendEntry>
        <c:idx val="5"/>
        <c:delete val="1"/>
      </c:legendEntry>
      <c:layout>
        <c:manualLayout>
          <c:xMode val="edge"/>
          <c:yMode val="edge"/>
          <c:x val="0.7554506629427582"/>
          <c:y val="0.63049740733627813"/>
          <c:w val="0.23347806460922552"/>
          <c:h val="0.2940461777614522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12700" cap="flat" cmpd="sng" algn="ctr">
      <a:solidFill>
        <a:schemeClr val="tx1"/>
      </a:solidFill>
      <a:round/>
    </a:ln>
    <a:effectLst/>
  </c:spPr>
  <c:txPr>
    <a:bodyPr/>
    <a:lstStyle/>
    <a:p>
      <a:pPr>
        <a:defRPr>
          <a:solidFill>
            <a:schemeClr val="tx1"/>
          </a:solidFill>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Ergebnis!$C$4</c:f>
          <c:strCache>
            <c:ptCount val="1"/>
            <c:pt idx="0">
              <c:v>Mustermann GmbH</c:v>
            </c:pt>
          </c:strCache>
        </c:strRef>
      </c:tx>
      <c:layout>
        <c:manualLayout>
          <c:xMode val="edge"/>
          <c:yMode val="edge"/>
          <c:x val="0.20204782465688903"/>
          <c:y val="3.9175687746677845E-2"/>
        </c:manualLayout>
      </c:layout>
      <c:overlay val="0"/>
      <c:spPr>
        <a:noFill/>
        <a:ln>
          <a:noFill/>
        </a:ln>
        <a:effectLst/>
      </c:spPr>
      <c:txPr>
        <a:bodyPr rot="0" spcFirstLastPara="1" vertOverflow="ellipsis" vert="horz" wrap="square" anchor="t" anchorCtr="0"/>
        <a:lstStyle/>
        <a:p>
          <a:pPr algn="l">
            <a:defRPr sz="900" b="0" i="0" u="none" strike="noStrike" kern="1200" spc="0" baseline="0">
              <a:solidFill>
                <a:schemeClr val="tx1"/>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1.6338045284048367E-2"/>
          <c:y val="0.82998065567301371"/>
          <c:w val="0.90238489698008084"/>
          <c:h val="0.10810160594332488"/>
        </c:manualLayout>
      </c:layout>
      <c:barChart>
        <c:barDir val="col"/>
        <c:grouping val="clustered"/>
        <c:varyColors val="0"/>
        <c:ser>
          <c:idx val="1"/>
          <c:order val="0"/>
          <c:spPr>
            <a:solidFill>
              <a:schemeClr val="bg1"/>
            </a:solidFill>
          </c:spPr>
          <c:invertIfNegative val="0"/>
          <c:cat>
            <c:multiLvlStrRef>
              <c:f>Ergebnis!$B$9:$D$13</c:f>
              <c:multiLvlStrCache>
                <c:ptCount val="5"/>
                <c:lvl>
                  <c:pt idx="0">
                    <c:v>-</c:v>
                  </c:pt>
                  <c:pt idx="1">
                    <c:v>-</c:v>
                  </c:pt>
                  <c:pt idx="2">
                    <c:v>-</c:v>
                  </c:pt>
                  <c:pt idx="3">
                    <c:v>-</c:v>
                  </c:pt>
                  <c:pt idx="4">
                    <c:v>-</c:v>
                  </c:pt>
                </c:lvl>
                <c:lvl>
                  <c:pt idx="0">
                    <c:v>-</c:v>
                  </c:pt>
                  <c:pt idx="1">
                    <c:v>-</c:v>
                  </c:pt>
                  <c:pt idx="2">
                    <c:v>-</c:v>
                  </c:pt>
                  <c:pt idx="3">
                    <c:v>-</c:v>
                  </c:pt>
                  <c:pt idx="4">
                    <c:v>-</c:v>
                  </c:pt>
                </c:lvl>
                <c:lvl>
                  <c:pt idx="0">
                    <c:v>Materialeinsatz und -verluste</c:v>
                  </c:pt>
                  <c:pt idx="1">
                    <c:v>Abfallmanagement</c:v>
                  </c:pt>
                  <c:pt idx="2">
                    <c:v>Lieferketten</c:v>
                  </c:pt>
                  <c:pt idx="3">
                    <c:v>Produktdesign</c:v>
                  </c:pt>
                  <c:pt idx="4">
                    <c:v>Verpackung</c:v>
                  </c:pt>
                </c:lvl>
              </c:multiLvlStrCache>
            </c:multiLvlStrRef>
          </c:cat>
          <c:val>
            <c:numRef>
              <c:f>Ergebnis!$E$9:$E$13</c:f>
              <c:numCache>
                <c:formatCode>0\ %</c:formatCode>
                <c:ptCount val="5"/>
                <c:pt idx="0">
                  <c:v>0</c:v>
                </c:pt>
                <c:pt idx="1">
                  <c:v>0</c:v>
                </c:pt>
                <c:pt idx="2">
                  <c:v>0</c:v>
                </c:pt>
                <c:pt idx="3">
                  <c:v>0</c:v>
                </c:pt>
                <c:pt idx="4">
                  <c:v>0</c:v>
                </c:pt>
              </c:numCache>
            </c:numRef>
          </c:val>
          <c:extLst>
            <c:ext xmlns:c16="http://schemas.microsoft.com/office/drawing/2014/chart" uri="{C3380CC4-5D6E-409C-BE32-E72D297353CC}">
              <c16:uniqueId val="{00000002-D1D1-462B-8F7E-DDA4A6CE4833}"/>
            </c:ext>
          </c:extLst>
        </c:ser>
        <c:dLbls>
          <c:showLegendKey val="0"/>
          <c:showVal val="0"/>
          <c:showCatName val="0"/>
          <c:showSerName val="0"/>
          <c:showPercent val="0"/>
          <c:showBubbleSize val="0"/>
        </c:dLbls>
        <c:gapWidth val="219"/>
        <c:overlap val="-27"/>
        <c:axId val="369071896"/>
        <c:axId val="369073864"/>
      </c:barChart>
      <c:catAx>
        <c:axId val="369071896"/>
        <c:scaling>
          <c:orientation val="minMax"/>
        </c:scaling>
        <c:delete val="1"/>
        <c:axPos val="b"/>
        <c:numFmt formatCode="General" sourceLinked="1"/>
        <c:majorTickMark val="none"/>
        <c:minorTickMark val="none"/>
        <c:tickLblPos val="nextTo"/>
        <c:crossAx val="369073864"/>
        <c:crosses val="autoZero"/>
        <c:auto val="1"/>
        <c:lblAlgn val="ctr"/>
        <c:lblOffset val="100"/>
        <c:noMultiLvlLbl val="0"/>
      </c:catAx>
      <c:valAx>
        <c:axId val="369073864"/>
        <c:scaling>
          <c:orientation val="minMax"/>
        </c:scaling>
        <c:delete val="1"/>
        <c:axPos val="l"/>
        <c:numFmt formatCode="0\ %" sourceLinked="1"/>
        <c:majorTickMark val="none"/>
        <c:minorTickMark val="none"/>
        <c:tickLblPos val="nextTo"/>
        <c:crossAx val="369071896"/>
        <c:crosses val="autoZero"/>
        <c:crossBetween val="between"/>
      </c:valAx>
      <c:spPr>
        <a:noFill/>
        <a:ln w="25400">
          <a:noFill/>
        </a:ln>
      </c:spPr>
    </c:plotArea>
    <c:plotVisOnly val="1"/>
    <c:dispBlanksAs val="gap"/>
    <c:showDLblsOverMax val="0"/>
  </c:chart>
  <c:spPr>
    <a:noFill/>
    <a:ln>
      <a:noFill/>
    </a:ln>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Ergebnis!$C$70</c:f>
          <c:strCache>
            <c:ptCount val="1"/>
            <c:pt idx="0">
              <c:v>durchgeführt am 16.08.2022</c:v>
            </c:pt>
          </c:strCache>
        </c:strRef>
      </c:tx>
      <c:layout>
        <c:manualLayout>
          <c:xMode val="edge"/>
          <c:yMode val="edge"/>
          <c:x val="0.40488682314921826"/>
          <c:y val="1.5673977967159108E-2"/>
        </c:manualLayout>
      </c:layout>
      <c:overlay val="0"/>
      <c:spPr>
        <a:noFill/>
        <a:ln>
          <a:noFill/>
        </a:ln>
        <a:effectLst/>
      </c:spPr>
      <c:txPr>
        <a:bodyPr rot="0" spcFirstLastPara="1" vertOverflow="ellipsis" vert="horz" wrap="square" anchor="ctr" anchorCtr="1"/>
        <a:lstStyle/>
        <a:p>
          <a:pPr algn="r">
            <a:defRPr sz="900" b="0" i="0" u="none" strike="noStrike" kern="1200" spc="0" baseline="0">
              <a:solidFill>
                <a:schemeClr val="tx1"/>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1.1351590554876521E-2"/>
          <c:y val="8.9430290246004684E-2"/>
          <c:w val="0.93888888888888888"/>
          <c:h val="4.5529474685440614E-2"/>
        </c:manualLayout>
      </c:layout>
      <c:barChart>
        <c:barDir val="col"/>
        <c:grouping val="clustered"/>
        <c:varyColors val="0"/>
        <c:ser>
          <c:idx val="2"/>
          <c:order val="0"/>
          <c:spPr>
            <a:noFill/>
            <a:ln>
              <a:noFill/>
            </a:ln>
          </c:spPr>
          <c:invertIfNegative val="0"/>
          <c:dPt>
            <c:idx val="0"/>
            <c:invertIfNegative val="0"/>
            <c:bubble3D val="0"/>
            <c:extLst>
              <c:ext xmlns:c16="http://schemas.microsoft.com/office/drawing/2014/chart" uri="{C3380CC4-5D6E-409C-BE32-E72D297353CC}">
                <c16:uniqueId val="{00000004-A49C-43C0-BB61-A346CB4E1BA1}"/>
              </c:ext>
            </c:extLst>
          </c:dPt>
          <c:cat>
            <c:multiLvlStrRef>
              <c:f>Ergebnis!$B$9:$D$13</c:f>
              <c:multiLvlStrCache>
                <c:ptCount val="5"/>
                <c:lvl>
                  <c:pt idx="0">
                    <c:v>-</c:v>
                  </c:pt>
                  <c:pt idx="1">
                    <c:v>-</c:v>
                  </c:pt>
                  <c:pt idx="2">
                    <c:v>-</c:v>
                  </c:pt>
                  <c:pt idx="3">
                    <c:v>-</c:v>
                  </c:pt>
                  <c:pt idx="4">
                    <c:v>-</c:v>
                  </c:pt>
                </c:lvl>
                <c:lvl>
                  <c:pt idx="0">
                    <c:v>-</c:v>
                  </c:pt>
                  <c:pt idx="1">
                    <c:v>-</c:v>
                  </c:pt>
                  <c:pt idx="2">
                    <c:v>-</c:v>
                  </c:pt>
                  <c:pt idx="3">
                    <c:v>-</c:v>
                  </c:pt>
                  <c:pt idx="4">
                    <c:v>-</c:v>
                  </c:pt>
                </c:lvl>
                <c:lvl>
                  <c:pt idx="0">
                    <c:v>Materialeinsatz und -verluste</c:v>
                  </c:pt>
                  <c:pt idx="1">
                    <c:v>Abfallmanagement</c:v>
                  </c:pt>
                  <c:pt idx="2">
                    <c:v>Lieferketten</c:v>
                  </c:pt>
                  <c:pt idx="3">
                    <c:v>Produktdesign</c:v>
                  </c:pt>
                  <c:pt idx="4">
                    <c:v>Verpackung</c:v>
                  </c:pt>
                </c:lvl>
              </c:multiLvlStrCache>
            </c:multiLvlStrRef>
          </c:cat>
          <c:val>
            <c:numRef>
              <c:f>Ergebnis!$E$9:$E$13</c:f>
              <c:numCache>
                <c:formatCode>0\ %</c:formatCode>
                <c:ptCount val="5"/>
                <c:pt idx="0">
                  <c:v>0</c:v>
                </c:pt>
                <c:pt idx="1">
                  <c:v>0</c:v>
                </c:pt>
                <c:pt idx="2">
                  <c:v>0</c:v>
                </c:pt>
                <c:pt idx="3">
                  <c:v>0</c:v>
                </c:pt>
                <c:pt idx="4">
                  <c:v>0</c:v>
                </c:pt>
              </c:numCache>
            </c:numRef>
          </c:val>
          <c:extLst>
            <c:ext xmlns:c16="http://schemas.microsoft.com/office/drawing/2014/chart" uri="{C3380CC4-5D6E-409C-BE32-E72D297353CC}">
              <c16:uniqueId val="{00000000-A49C-43C0-BB61-A346CB4E1BA1}"/>
            </c:ext>
          </c:extLst>
        </c:ser>
        <c:dLbls>
          <c:showLegendKey val="0"/>
          <c:showVal val="0"/>
          <c:showCatName val="0"/>
          <c:showSerName val="0"/>
          <c:showPercent val="0"/>
          <c:showBubbleSize val="0"/>
        </c:dLbls>
        <c:gapWidth val="219"/>
        <c:overlap val="-27"/>
        <c:axId val="369071896"/>
        <c:axId val="369073864"/>
      </c:barChart>
      <c:catAx>
        <c:axId val="369071896"/>
        <c:scaling>
          <c:orientation val="minMax"/>
        </c:scaling>
        <c:delete val="1"/>
        <c:axPos val="b"/>
        <c:numFmt formatCode="General" sourceLinked="1"/>
        <c:majorTickMark val="none"/>
        <c:minorTickMark val="none"/>
        <c:tickLblPos val="nextTo"/>
        <c:crossAx val="369073864"/>
        <c:crosses val="autoZero"/>
        <c:auto val="1"/>
        <c:lblAlgn val="ctr"/>
        <c:lblOffset val="100"/>
        <c:noMultiLvlLbl val="0"/>
      </c:catAx>
      <c:valAx>
        <c:axId val="369073864"/>
        <c:scaling>
          <c:orientation val="minMax"/>
        </c:scaling>
        <c:delete val="1"/>
        <c:axPos val="l"/>
        <c:numFmt formatCode="0\ %" sourceLinked="1"/>
        <c:majorTickMark val="none"/>
        <c:minorTickMark val="none"/>
        <c:tickLblPos val="nextTo"/>
        <c:crossAx val="369071896"/>
        <c:crosses val="autoZero"/>
        <c:crossBetween val="between"/>
      </c:valAx>
      <c:spPr>
        <a:solidFill>
          <a:sysClr val="window" lastClr="FFFFFF"/>
        </a:solidFill>
      </c:spPr>
    </c:plotArea>
    <c:plotVisOnly val="1"/>
    <c:dispBlanksAs val="gap"/>
    <c:showDLblsOverMax val="0"/>
  </c:chart>
  <c:spPr>
    <a:noFill/>
    <a:ln>
      <a:noFill/>
    </a:ln>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Radio" firstButton="1" fmlaLink="$H$11" lockText="1"/>
</file>

<file path=xl/ctrlProps/ctrlProp10.xml><?xml version="1.0" encoding="utf-8"?>
<formControlPr xmlns="http://schemas.microsoft.com/office/spreadsheetml/2009/9/main" objectType="Radio" lockText="1"/>
</file>

<file path=xl/ctrlProps/ctrlProp100.xml><?xml version="1.0" encoding="utf-8"?>
<formControlPr xmlns="http://schemas.microsoft.com/office/spreadsheetml/2009/9/main" objectType="Radio" lockText="1"/>
</file>

<file path=xl/ctrlProps/ctrlProp101.xml><?xml version="1.0" encoding="utf-8"?>
<formControlPr xmlns="http://schemas.microsoft.com/office/spreadsheetml/2009/9/main" objectType="Radio" lockText="1"/>
</file>

<file path=xl/ctrlProps/ctrlProp102.xml><?xml version="1.0" encoding="utf-8"?>
<formControlPr xmlns="http://schemas.microsoft.com/office/spreadsheetml/2009/9/main" objectType="Radio" lockText="1"/>
</file>

<file path=xl/ctrlProps/ctrlProp103.xml><?xml version="1.0" encoding="utf-8"?>
<formControlPr xmlns="http://schemas.microsoft.com/office/spreadsheetml/2009/9/main" objectType="Radio" lockText="1"/>
</file>

<file path=xl/ctrlProps/ctrlProp104.xml><?xml version="1.0" encoding="utf-8"?>
<formControlPr xmlns="http://schemas.microsoft.com/office/spreadsheetml/2009/9/main" objectType="Radio" lockText="1"/>
</file>

<file path=xl/ctrlProps/ctrlProp105.xml><?xml version="1.0" encoding="utf-8"?>
<formControlPr xmlns="http://schemas.microsoft.com/office/spreadsheetml/2009/9/main" objectType="Radio" firstButton="1" fmlaLink="$H$10" lockText="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Radio" lockText="1"/>
</file>

<file path=xl/ctrlProps/ctrlProp108.xml><?xml version="1.0" encoding="utf-8"?>
<formControlPr xmlns="http://schemas.microsoft.com/office/spreadsheetml/2009/9/main" objectType="Radio" lockText="1"/>
</file>

<file path=xl/ctrlProps/ctrlProp109.xml><?xml version="1.0" encoding="utf-8"?>
<formControlPr xmlns="http://schemas.microsoft.com/office/spreadsheetml/2009/9/main" objectType="Radio" lockText="1"/>
</file>

<file path=xl/ctrlProps/ctrlProp11.xml><?xml version="1.0" encoding="utf-8"?>
<formControlPr xmlns="http://schemas.microsoft.com/office/spreadsheetml/2009/9/main" objectType="Radio" lockText="1"/>
</file>

<file path=xl/ctrlProps/ctrlProp110.xml><?xml version="1.0" encoding="utf-8"?>
<formControlPr xmlns="http://schemas.microsoft.com/office/spreadsheetml/2009/9/main" objectType="Radio" lockText="1"/>
</file>

<file path=xl/ctrlProps/ctrlProp111.xml><?xml version="1.0" encoding="utf-8"?>
<formControlPr xmlns="http://schemas.microsoft.com/office/spreadsheetml/2009/9/main" objectType="Radio" lockText="1"/>
</file>

<file path=xl/ctrlProps/ctrlProp112.xml><?xml version="1.0" encoding="utf-8"?>
<formControlPr xmlns="http://schemas.microsoft.com/office/spreadsheetml/2009/9/main" objectType="Radio" firstButton="1" fmlaLink="$H$12" lockText="1"/>
</file>

<file path=xl/ctrlProps/ctrlProp113.xml><?xml version="1.0" encoding="utf-8"?>
<formControlPr xmlns="http://schemas.microsoft.com/office/spreadsheetml/2009/9/main" objectType="GBox" noThreeD="1"/>
</file>

<file path=xl/ctrlProps/ctrlProp114.xml><?xml version="1.0" encoding="utf-8"?>
<formControlPr xmlns="http://schemas.microsoft.com/office/spreadsheetml/2009/9/main" objectType="Radio" lockText="1"/>
</file>

<file path=xl/ctrlProps/ctrlProp115.xml><?xml version="1.0" encoding="utf-8"?>
<formControlPr xmlns="http://schemas.microsoft.com/office/spreadsheetml/2009/9/main" objectType="Radio" lockText="1"/>
</file>

<file path=xl/ctrlProps/ctrlProp116.xml><?xml version="1.0" encoding="utf-8"?>
<formControlPr xmlns="http://schemas.microsoft.com/office/spreadsheetml/2009/9/main" objectType="Radio" lockText="1"/>
</file>

<file path=xl/ctrlProps/ctrlProp117.xml><?xml version="1.0" encoding="utf-8"?>
<formControlPr xmlns="http://schemas.microsoft.com/office/spreadsheetml/2009/9/main" objectType="Radio" lockText="1"/>
</file>

<file path=xl/ctrlProps/ctrlProp118.xml><?xml version="1.0" encoding="utf-8"?>
<formControlPr xmlns="http://schemas.microsoft.com/office/spreadsheetml/2009/9/main" objectType="Radio" lockText="1"/>
</file>

<file path=xl/ctrlProps/ctrlProp119.xml><?xml version="1.0" encoding="utf-8"?>
<formControlPr xmlns="http://schemas.microsoft.com/office/spreadsheetml/2009/9/main" objectType="GBox" noThreeD="1"/>
</file>

<file path=xl/ctrlProps/ctrlProp12.xml><?xml version="1.0" encoding="utf-8"?>
<formControlPr xmlns="http://schemas.microsoft.com/office/spreadsheetml/2009/9/main" objectType="Radio" lockText="1"/>
</file>

<file path=xl/ctrlProps/ctrlProp120.xml><?xml version="1.0" encoding="utf-8"?>
<formControlPr xmlns="http://schemas.microsoft.com/office/spreadsheetml/2009/9/main" objectType="Radio" firstButton="1" fmlaLink="$H$6" lockText="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Radio" lockText="1"/>
</file>

<file path=xl/ctrlProps/ctrlProp123.xml><?xml version="1.0" encoding="utf-8"?>
<formControlPr xmlns="http://schemas.microsoft.com/office/spreadsheetml/2009/9/main" objectType="Radio" lockText="1"/>
</file>

<file path=xl/ctrlProps/ctrlProp124.xml><?xml version="1.0" encoding="utf-8"?>
<formControlPr xmlns="http://schemas.microsoft.com/office/spreadsheetml/2009/9/main" objectType="Radio" lockText="1"/>
</file>

<file path=xl/ctrlProps/ctrlProp125.xml><?xml version="1.0" encoding="utf-8"?>
<formControlPr xmlns="http://schemas.microsoft.com/office/spreadsheetml/2009/9/main" objectType="Radio" lockText="1"/>
</file>

<file path=xl/ctrlProps/ctrlProp126.xml><?xml version="1.0" encoding="utf-8"?>
<formControlPr xmlns="http://schemas.microsoft.com/office/spreadsheetml/2009/9/main" objectType="Radio" lockText="1"/>
</file>

<file path=xl/ctrlProps/ctrlProp127.xml><?xml version="1.0" encoding="utf-8"?>
<formControlPr xmlns="http://schemas.microsoft.com/office/spreadsheetml/2009/9/main" objectType="Radio" firstButton="1" fmlaLink="$H$7" lockText="1"/>
</file>

<file path=xl/ctrlProps/ctrlProp128.xml><?xml version="1.0" encoding="utf-8"?>
<formControlPr xmlns="http://schemas.microsoft.com/office/spreadsheetml/2009/9/main" objectType="GBox" noThreeD="1"/>
</file>

<file path=xl/ctrlProps/ctrlProp129.xml><?xml version="1.0" encoding="utf-8"?>
<formControlPr xmlns="http://schemas.microsoft.com/office/spreadsheetml/2009/9/main" objectType="Radio" lockText="1"/>
</file>

<file path=xl/ctrlProps/ctrlProp13.xml><?xml version="1.0" encoding="utf-8"?>
<formControlPr xmlns="http://schemas.microsoft.com/office/spreadsheetml/2009/9/main" objectType="Radio" lockText="1"/>
</file>

<file path=xl/ctrlProps/ctrlProp130.xml><?xml version="1.0" encoding="utf-8"?>
<formControlPr xmlns="http://schemas.microsoft.com/office/spreadsheetml/2009/9/main" objectType="Radio" lockText="1"/>
</file>

<file path=xl/ctrlProps/ctrlProp131.xml><?xml version="1.0" encoding="utf-8"?>
<formControlPr xmlns="http://schemas.microsoft.com/office/spreadsheetml/2009/9/main" objectType="Radio" lockText="1"/>
</file>

<file path=xl/ctrlProps/ctrlProp132.xml><?xml version="1.0" encoding="utf-8"?>
<formControlPr xmlns="http://schemas.microsoft.com/office/spreadsheetml/2009/9/main" objectType="Radio" lockText="1"/>
</file>

<file path=xl/ctrlProps/ctrlProp133.xml><?xml version="1.0" encoding="utf-8"?>
<formControlPr xmlns="http://schemas.microsoft.com/office/spreadsheetml/2009/9/main" objectType="Radio" lockText="1"/>
</file>

<file path=xl/ctrlProps/ctrlProp134.xml><?xml version="1.0" encoding="utf-8"?>
<formControlPr xmlns="http://schemas.microsoft.com/office/spreadsheetml/2009/9/main" objectType="Radio" firstButton="1" fmlaLink="$H$8" lockText="1"/>
</file>

<file path=xl/ctrlProps/ctrlProp135.xml><?xml version="1.0" encoding="utf-8"?>
<formControlPr xmlns="http://schemas.microsoft.com/office/spreadsheetml/2009/9/main" objectType="GBox" noThreeD="1"/>
</file>

<file path=xl/ctrlProps/ctrlProp136.xml><?xml version="1.0" encoding="utf-8"?>
<formControlPr xmlns="http://schemas.microsoft.com/office/spreadsheetml/2009/9/main" objectType="Radio" lockText="1"/>
</file>

<file path=xl/ctrlProps/ctrlProp137.xml><?xml version="1.0" encoding="utf-8"?>
<formControlPr xmlns="http://schemas.microsoft.com/office/spreadsheetml/2009/9/main" objectType="Radio" lockText="1"/>
</file>

<file path=xl/ctrlProps/ctrlProp138.xml><?xml version="1.0" encoding="utf-8"?>
<formControlPr xmlns="http://schemas.microsoft.com/office/spreadsheetml/2009/9/main" objectType="Radio" lockText="1"/>
</file>

<file path=xl/ctrlProps/ctrlProp139.xml><?xml version="1.0" encoding="utf-8"?>
<formControlPr xmlns="http://schemas.microsoft.com/office/spreadsheetml/2009/9/main" objectType="Radio" lockText="1"/>
</file>

<file path=xl/ctrlProps/ctrlProp14.xml><?xml version="1.0" encoding="utf-8"?>
<formControlPr xmlns="http://schemas.microsoft.com/office/spreadsheetml/2009/9/main" objectType="Radio" lockText="1"/>
</file>

<file path=xl/ctrlProps/ctrlProp140.xml><?xml version="1.0" encoding="utf-8"?>
<formControlPr xmlns="http://schemas.microsoft.com/office/spreadsheetml/2009/9/main" objectType="Radio" lockText="1"/>
</file>

<file path=xl/ctrlProps/ctrlProp141.xml><?xml version="1.0" encoding="utf-8"?>
<formControlPr xmlns="http://schemas.microsoft.com/office/spreadsheetml/2009/9/main" objectType="Radio" firstButton="1" fmlaLink="$H$9" lockText="1"/>
</file>

<file path=xl/ctrlProps/ctrlProp142.xml><?xml version="1.0" encoding="utf-8"?>
<formControlPr xmlns="http://schemas.microsoft.com/office/spreadsheetml/2009/9/main" objectType="GBox" noThreeD="1"/>
</file>

<file path=xl/ctrlProps/ctrlProp143.xml><?xml version="1.0" encoding="utf-8"?>
<formControlPr xmlns="http://schemas.microsoft.com/office/spreadsheetml/2009/9/main" objectType="Radio" lockText="1"/>
</file>

<file path=xl/ctrlProps/ctrlProp144.xml><?xml version="1.0" encoding="utf-8"?>
<formControlPr xmlns="http://schemas.microsoft.com/office/spreadsheetml/2009/9/main" objectType="Radio" lockText="1"/>
</file>

<file path=xl/ctrlProps/ctrlProp145.xml><?xml version="1.0" encoding="utf-8"?>
<formControlPr xmlns="http://schemas.microsoft.com/office/spreadsheetml/2009/9/main" objectType="Radio" lockText="1"/>
</file>

<file path=xl/ctrlProps/ctrlProp146.xml><?xml version="1.0" encoding="utf-8"?>
<formControlPr xmlns="http://schemas.microsoft.com/office/spreadsheetml/2009/9/main" objectType="Radio" lockText="1"/>
</file>

<file path=xl/ctrlProps/ctrlProp147.xml><?xml version="1.0" encoding="utf-8"?>
<formControlPr xmlns="http://schemas.microsoft.com/office/spreadsheetml/2009/9/main" objectType="Radio" lockText="1"/>
</file>

<file path=xl/ctrlProps/ctrlProp148.xml><?xml version="1.0" encoding="utf-8"?>
<formControlPr xmlns="http://schemas.microsoft.com/office/spreadsheetml/2009/9/main" objectType="GBox" noThreeD="1"/>
</file>

<file path=xl/ctrlProps/ctrlProp149.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H$12" lockText="1"/>
</file>

<file path=xl/ctrlProps/ctrlProp150.xml><?xml version="1.0" encoding="utf-8"?>
<formControlPr xmlns="http://schemas.microsoft.com/office/spreadsheetml/2009/9/main" objectType="Radio" firstButton="1" fmlaLink="$H$15" lockText="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Radio" lockText="1"/>
</file>

<file path=xl/ctrlProps/ctrlProp153.xml><?xml version="1.0" encoding="utf-8"?>
<formControlPr xmlns="http://schemas.microsoft.com/office/spreadsheetml/2009/9/main" objectType="Radio" lockText="1"/>
</file>

<file path=xl/ctrlProps/ctrlProp154.xml><?xml version="1.0" encoding="utf-8"?>
<formControlPr xmlns="http://schemas.microsoft.com/office/spreadsheetml/2009/9/main" objectType="Radio" lockText="1"/>
</file>

<file path=xl/ctrlProps/ctrlProp155.xml><?xml version="1.0" encoding="utf-8"?>
<formControlPr xmlns="http://schemas.microsoft.com/office/spreadsheetml/2009/9/main" objectType="Radio" lockText="1"/>
</file>

<file path=xl/ctrlProps/ctrlProp156.xml><?xml version="1.0" encoding="utf-8"?>
<formControlPr xmlns="http://schemas.microsoft.com/office/spreadsheetml/2009/9/main" objectType="Radio" lockText="1"/>
</file>

<file path=xl/ctrlProps/ctrlProp157.xml><?xml version="1.0" encoding="utf-8"?>
<formControlPr xmlns="http://schemas.microsoft.com/office/spreadsheetml/2009/9/main" objectType="GBox" noThreeD="1"/>
</file>

<file path=xl/ctrlProps/ctrlProp158.xml><?xml version="1.0" encoding="utf-8"?>
<formControlPr xmlns="http://schemas.microsoft.com/office/spreadsheetml/2009/9/main" objectType="GBox" noThreeD="1"/>
</file>

<file path=xl/ctrlProps/ctrlProp159.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60.xml><?xml version="1.0" encoding="utf-8"?>
<formControlPr xmlns="http://schemas.microsoft.com/office/spreadsheetml/2009/9/main" objectType="Radio" firstButton="1" fmlaLink="$H$13" lockText="1"/>
</file>

<file path=xl/ctrlProps/ctrlProp161.xml><?xml version="1.0" encoding="utf-8"?>
<formControlPr xmlns="http://schemas.microsoft.com/office/spreadsheetml/2009/9/main" objectType="Radio" lockText="1"/>
</file>

<file path=xl/ctrlProps/ctrlProp162.xml><?xml version="1.0" encoding="utf-8"?>
<formControlPr xmlns="http://schemas.microsoft.com/office/spreadsheetml/2009/9/main" objectType="Radio" lockText="1"/>
</file>

<file path=xl/ctrlProps/ctrlProp163.xml><?xml version="1.0" encoding="utf-8"?>
<formControlPr xmlns="http://schemas.microsoft.com/office/spreadsheetml/2009/9/main" objectType="Radio" lockText="1"/>
</file>

<file path=xl/ctrlProps/ctrlProp164.xml><?xml version="1.0" encoding="utf-8"?>
<formControlPr xmlns="http://schemas.microsoft.com/office/spreadsheetml/2009/9/main" objectType="Radio" lockText="1"/>
</file>

<file path=xl/ctrlProps/ctrlProp165.xml><?xml version="1.0" encoding="utf-8"?>
<formControlPr xmlns="http://schemas.microsoft.com/office/spreadsheetml/2009/9/main" objectType="Radio" lockText="1"/>
</file>

<file path=xl/ctrlProps/ctrlProp166.xml><?xml version="1.0" encoding="utf-8"?>
<formControlPr xmlns="http://schemas.microsoft.com/office/spreadsheetml/2009/9/main" objectType="Radio" firstButton="1" fmlaLink="$H$14" lockText="1"/>
</file>

<file path=xl/ctrlProps/ctrlProp167.xml><?xml version="1.0" encoding="utf-8"?>
<formControlPr xmlns="http://schemas.microsoft.com/office/spreadsheetml/2009/9/main" objectType="Radio" lockText="1"/>
</file>

<file path=xl/ctrlProps/ctrlProp168.xml><?xml version="1.0" encoding="utf-8"?>
<formControlPr xmlns="http://schemas.microsoft.com/office/spreadsheetml/2009/9/main" objectType="Radio" lockText="1"/>
</file>

<file path=xl/ctrlProps/ctrlProp169.xml><?xml version="1.0" encoding="utf-8"?>
<formControlPr xmlns="http://schemas.microsoft.com/office/spreadsheetml/2009/9/main" objectType="Radio" lockText="1"/>
</file>

<file path=xl/ctrlProps/ctrlProp17.xml><?xml version="1.0" encoding="utf-8"?>
<formControlPr xmlns="http://schemas.microsoft.com/office/spreadsheetml/2009/9/main" objectType="Radio" lockText="1"/>
</file>

<file path=xl/ctrlProps/ctrlProp170.xml><?xml version="1.0" encoding="utf-8"?>
<formControlPr xmlns="http://schemas.microsoft.com/office/spreadsheetml/2009/9/main" objectType="Radio" lockText="1"/>
</file>

<file path=xl/ctrlProps/ctrlProp171.xml><?xml version="1.0" encoding="utf-8"?>
<formControlPr xmlns="http://schemas.microsoft.com/office/spreadsheetml/2009/9/main" objectType="Radio" lockText="1"/>
</file>

<file path=xl/ctrlProps/ctrlProp172.xml><?xml version="1.0" encoding="utf-8"?>
<formControlPr xmlns="http://schemas.microsoft.com/office/spreadsheetml/2009/9/main" objectType="GBox" noThreeD="1"/>
</file>

<file path=xl/ctrlProps/ctrlProp173.xml><?xml version="1.0" encoding="utf-8"?>
<formControlPr xmlns="http://schemas.microsoft.com/office/spreadsheetml/2009/9/main" objectType="Radio" firstButton="1" fmlaLink="$H$6" lockText="1"/>
</file>

<file path=xl/ctrlProps/ctrlProp174.xml><?xml version="1.0" encoding="utf-8"?>
<formControlPr xmlns="http://schemas.microsoft.com/office/spreadsheetml/2009/9/main" objectType="GBox" noThreeD="1"/>
</file>

<file path=xl/ctrlProps/ctrlProp175.xml><?xml version="1.0" encoding="utf-8"?>
<formControlPr xmlns="http://schemas.microsoft.com/office/spreadsheetml/2009/9/main" objectType="Radio" lockText="1"/>
</file>

<file path=xl/ctrlProps/ctrlProp176.xml><?xml version="1.0" encoding="utf-8"?>
<formControlPr xmlns="http://schemas.microsoft.com/office/spreadsheetml/2009/9/main" objectType="Radio" lockText="1"/>
</file>

<file path=xl/ctrlProps/ctrlProp177.xml><?xml version="1.0" encoding="utf-8"?>
<formControlPr xmlns="http://schemas.microsoft.com/office/spreadsheetml/2009/9/main" objectType="Radio" lockText="1"/>
</file>

<file path=xl/ctrlProps/ctrlProp178.xml><?xml version="1.0" encoding="utf-8"?>
<formControlPr xmlns="http://schemas.microsoft.com/office/spreadsheetml/2009/9/main" objectType="Radio" lockText="1"/>
</file>

<file path=xl/ctrlProps/ctrlProp179.xml><?xml version="1.0" encoding="utf-8"?>
<formControlPr xmlns="http://schemas.microsoft.com/office/spreadsheetml/2009/9/main" objectType="Radio" lockText="1"/>
</file>

<file path=xl/ctrlProps/ctrlProp18.xml><?xml version="1.0" encoding="utf-8"?>
<formControlPr xmlns="http://schemas.microsoft.com/office/spreadsheetml/2009/9/main" objectType="Radio" lockText="1"/>
</file>

<file path=xl/ctrlProps/ctrlProp180.xml><?xml version="1.0" encoding="utf-8"?>
<formControlPr xmlns="http://schemas.microsoft.com/office/spreadsheetml/2009/9/main" objectType="Radio" firstButton="1" fmlaLink="$H$7" lockText="1"/>
</file>

<file path=xl/ctrlProps/ctrlProp181.xml><?xml version="1.0" encoding="utf-8"?>
<formControlPr xmlns="http://schemas.microsoft.com/office/spreadsheetml/2009/9/main" objectType="GBox" noThreeD="1"/>
</file>

<file path=xl/ctrlProps/ctrlProp182.xml><?xml version="1.0" encoding="utf-8"?>
<formControlPr xmlns="http://schemas.microsoft.com/office/spreadsheetml/2009/9/main" objectType="Radio" lockText="1"/>
</file>

<file path=xl/ctrlProps/ctrlProp183.xml><?xml version="1.0" encoding="utf-8"?>
<formControlPr xmlns="http://schemas.microsoft.com/office/spreadsheetml/2009/9/main" objectType="Radio" lockText="1"/>
</file>

<file path=xl/ctrlProps/ctrlProp184.xml><?xml version="1.0" encoding="utf-8"?>
<formControlPr xmlns="http://schemas.microsoft.com/office/spreadsheetml/2009/9/main" objectType="Radio" lockText="1"/>
</file>

<file path=xl/ctrlProps/ctrlProp185.xml><?xml version="1.0" encoding="utf-8"?>
<formControlPr xmlns="http://schemas.microsoft.com/office/spreadsheetml/2009/9/main" objectType="Radio" lockText="1"/>
</file>

<file path=xl/ctrlProps/ctrlProp186.xml><?xml version="1.0" encoding="utf-8"?>
<formControlPr xmlns="http://schemas.microsoft.com/office/spreadsheetml/2009/9/main" objectType="Radio" lockText="1"/>
</file>

<file path=xl/ctrlProps/ctrlProp187.xml><?xml version="1.0" encoding="utf-8"?>
<formControlPr xmlns="http://schemas.microsoft.com/office/spreadsheetml/2009/9/main" objectType="Radio" firstButton="1" fmlaLink="$H$8" lockText="1"/>
</file>

<file path=xl/ctrlProps/ctrlProp188.xml><?xml version="1.0" encoding="utf-8"?>
<formControlPr xmlns="http://schemas.microsoft.com/office/spreadsheetml/2009/9/main" objectType="GBox" noThreeD="1"/>
</file>

<file path=xl/ctrlProps/ctrlProp189.xml><?xml version="1.0" encoding="utf-8"?>
<formControlPr xmlns="http://schemas.microsoft.com/office/spreadsheetml/2009/9/main" objectType="Radio" lockText="1"/>
</file>

<file path=xl/ctrlProps/ctrlProp19.xml><?xml version="1.0" encoding="utf-8"?>
<formControlPr xmlns="http://schemas.microsoft.com/office/spreadsheetml/2009/9/main" objectType="Radio" lockText="1"/>
</file>

<file path=xl/ctrlProps/ctrlProp190.xml><?xml version="1.0" encoding="utf-8"?>
<formControlPr xmlns="http://schemas.microsoft.com/office/spreadsheetml/2009/9/main" objectType="Radio" lockText="1"/>
</file>

<file path=xl/ctrlProps/ctrlProp191.xml><?xml version="1.0" encoding="utf-8"?>
<formControlPr xmlns="http://schemas.microsoft.com/office/spreadsheetml/2009/9/main" objectType="Radio" lockText="1"/>
</file>

<file path=xl/ctrlProps/ctrlProp192.xml><?xml version="1.0" encoding="utf-8"?>
<formControlPr xmlns="http://schemas.microsoft.com/office/spreadsheetml/2009/9/main" objectType="Radio" lockText="1"/>
</file>

<file path=xl/ctrlProps/ctrlProp193.xml><?xml version="1.0" encoding="utf-8"?>
<formControlPr xmlns="http://schemas.microsoft.com/office/spreadsheetml/2009/9/main" objectType="Radio" lockText="1"/>
</file>

<file path=xl/ctrlProps/ctrlProp194.xml><?xml version="1.0" encoding="utf-8"?>
<formControlPr xmlns="http://schemas.microsoft.com/office/spreadsheetml/2009/9/main" objectType="Radio" firstButton="1" fmlaLink="$H$9" lockText="1"/>
</file>

<file path=xl/ctrlProps/ctrlProp195.xml><?xml version="1.0" encoding="utf-8"?>
<formControlPr xmlns="http://schemas.microsoft.com/office/spreadsheetml/2009/9/main" objectType="GBox" noThreeD="1"/>
</file>

<file path=xl/ctrlProps/ctrlProp196.xml><?xml version="1.0" encoding="utf-8"?>
<formControlPr xmlns="http://schemas.microsoft.com/office/spreadsheetml/2009/9/main" objectType="Radio" lockText="1"/>
</file>

<file path=xl/ctrlProps/ctrlProp197.xml><?xml version="1.0" encoding="utf-8"?>
<formControlPr xmlns="http://schemas.microsoft.com/office/spreadsheetml/2009/9/main" objectType="Radio" lockText="1"/>
</file>

<file path=xl/ctrlProps/ctrlProp198.xml><?xml version="1.0" encoding="utf-8"?>
<formControlPr xmlns="http://schemas.microsoft.com/office/spreadsheetml/2009/9/main" objectType="Radio" lockText="1"/>
</file>

<file path=xl/ctrlProps/ctrlProp199.xml><?xml version="1.0" encoding="utf-8"?>
<formControlPr xmlns="http://schemas.microsoft.com/office/spreadsheetml/2009/9/main" objectType="Radio" lockText="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Radio" lockText="1"/>
</file>

<file path=xl/ctrlProps/ctrlProp200.xml><?xml version="1.0" encoding="utf-8"?>
<formControlPr xmlns="http://schemas.microsoft.com/office/spreadsheetml/2009/9/main" objectType="Radio" lockText="1"/>
</file>

<file path=xl/ctrlProps/ctrlProp201.xml><?xml version="1.0" encoding="utf-8"?>
<formControlPr xmlns="http://schemas.microsoft.com/office/spreadsheetml/2009/9/main" objectType="GBox" noThreeD="1"/>
</file>

<file path=xl/ctrlProps/ctrlProp202.xml><?xml version="1.0" encoding="utf-8"?>
<formControlPr xmlns="http://schemas.microsoft.com/office/spreadsheetml/2009/9/main" objectType="Radio" firstButton="1" fmlaLink="$H$11" lockText="1"/>
</file>

<file path=xl/ctrlProps/ctrlProp203.xml><?xml version="1.0" encoding="utf-8"?>
<formControlPr xmlns="http://schemas.microsoft.com/office/spreadsheetml/2009/9/main" objectType="GBox" noThreeD="1"/>
</file>

<file path=xl/ctrlProps/ctrlProp204.xml><?xml version="1.0" encoding="utf-8"?>
<formControlPr xmlns="http://schemas.microsoft.com/office/spreadsheetml/2009/9/main" objectType="Radio" lockText="1"/>
</file>

<file path=xl/ctrlProps/ctrlProp205.xml><?xml version="1.0" encoding="utf-8"?>
<formControlPr xmlns="http://schemas.microsoft.com/office/spreadsheetml/2009/9/main" objectType="Radio" lockText="1"/>
</file>

<file path=xl/ctrlProps/ctrlProp206.xml><?xml version="1.0" encoding="utf-8"?>
<formControlPr xmlns="http://schemas.microsoft.com/office/spreadsheetml/2009/9/main" objectType="Radio" lockText="1"/>
</file>

<file path=xl/ctrlProps/ctrlProp207.xml><?xml version="1.0" encoding="utf-8"?>
<formControlPr xmlns="http://schemas.microsoft.com/office/spreadsheetml/2009/9/main" objectType="Radio" lockText="1"/>
</file>

<file path=xl/ctrlProps/ctrlProp208.xml><?xml version="1.0" encoding="utf-8"?>
<formControlPr xmlns="http://schemas.microsoft.com/office/spreadsheetml/2009/9/main" objectType="Radio" lockText="1"/>
</file>

<file path=xl/ctrlProps/ctrlProp209.xml><?xml version="1.0" encoding="utf-8"?>
<formControlPr xmlns="http://schemas.microsoft.com/office/spreadsheetml/2009/9/main" objectType="Radio" firstButton="1" fmlaLink="$H$12" lockText="1"/>
</file>

<file path=xl/ctrlProps/ctrlProp21.xml><?xml version="1.0" encoding="utf-8"?>
<formControlPr xmlns="http://schemas.microsoft.com/office/spreadsheetml/2009/9/main" objectType="Radio" lockText="1"/>
</file>

<file path=xl/ctrlProps/ctrlProp210.xml><?xml version="1.0" encoding="utf-8"?>
<formControlPr xmlns="http://schemas.microsoft.com/office/spreadsheetml/2009/9/main" objectType="GBox" noThreeD="1"/>
</file>

<file path=xl/ctrlProps/ctrlProp211.xml><?xml version="1.0" encoding="utf-8"?>
<formControlPr xmlns="http://schemas.microsoft.com/office/spreadsheetml/2009/9/main" objectType="Radio" lockText="1"/>
</file>

<file path=xl/ctrlProps/ctrlProp212.xml><?xml version="1.0" encoding="utf-8"?>
<formControlPr xmlns="http://schemas.microsoft.com/office/spreadsheetml/2009/9/main" objectType="Radio" lockText="1"/>
</file>

<file path=xl/ctrlProps/ctrlProp213.xml><?xml version="1.0" encoding="utf-8"?>
<formControlPr xmlns="http://schemas.microsoft.com/office/spreadsheetml/2009/9/main" objectType="Radio" lockText="1"/>
</file>

<file path=xl/ctrlProps/ctrlProp214.xml><?xml version="1.0" encoding="utf-8"?>
<formControlPr xmlns="http://schemas.microsoft.com/office/spreadsheetml/2009/9/main" objectType="Radio" lockText="1"/>
</file>

<file path=xl/ctrlProps/ctrlProp215.xml><?xml version="1.0" encoding="utf-8"?>
<formControlPr xmlns="http://schemas.microsoft.com/office/spreadsheetml/2009/9/main" objectType="Radio" lockText="1"/>
</file>

<file path=xl/ctrlProps/ctrlProp216.xml><?xml version="1.0" encoding="utf-8"?>
<formControlPr xmlns="http://schemas.microsoft.com/office/spreadsheetml/2009/9/main" objectType="Radio" firstButton="1" fmlaLink="$H$13" lockText="1"/>
</file>

<file path=xl/ctrlProps/ctrlProp217.xml><?xml version="1.0" encoding="utf-8"?>
<formControlPr xmlns="http://schemas.microsoft.com/office/spreadsheetml/2009/9/main" objectType="GBox" noThreeD="1"/>
</file>

<file path=xl/ctrlProps/ctrlProp218.xml><?xml version="1.0" encoding="utf-8"?>
<formControlPr xmlns="http://schemas.microsoft.com/office/spreadsheetml/2009/9/main" objectType="Radio" lockText="1"/>
</file>

<file path=xl/ctrlProps/ctrlProp219.xml><?xml version="1.0" encoding="utf-8"?>
<formControlPr xmlns="http://schemas.microsoft.com/office/spreadsheetml/2009/9/main" objectType="Radio" lockText="1"/>
</file>

<file path=xl/ctrlProps/ctrlProp22.xml><?xml version="1.0" encoding="utf-8"?>
<formControlPr xmlns="http://schemas.microsoft.com/office/spreadsheetml/2009/9/main" objectType="GBox" noThreeD="1"/>
</file>

<file path=xl/ctrlProps/ctrlProp220.xml><?xml version="1.0" encoding="utf-8"?>
<formControlPr xmlns="http://schemas.microsoft.com/office/spreadsheetml/2009/9/main" objectType="Radio" lockText="1"/>
</file>

<file path=xl/ctrlProps/ctrlProp221.xml><?xml version="1.0" encoding="utf-8"?>
<formControlPr xmlns="http://schemas.microsoft.com/office/spreadsheetml/2009/9/main" objectType="Radio" lockText="1"/>
</file>

<file path=xl/ctrlProps/ctrlProp222.xml><?xml version="1.0" encoding="utf-8"?>
<formControlPr xmlns="http://schemas.microsoft.com/office/spreadsheetml/2009/9/main" objectType="Radio" lockText="1"/>
</file>

<file path=xl/ctrlProps/ctrlProp223.xml><?xml version="1.0" encoding="utf-8"?>
<formControlPr xmlns="http://schemas.microsoft.com/office/spreadsheetml/2009/9/main" objectType="GBox" noThreeD="1"/>
</file>

<file path=xl/ctrlProps/ctrlProp224.xml><?xml version="1.0" encoding="utf-8"?>
<formControlPr xmlns="http://schemas.microsoft.com/office/spreadsheetml/2009/9/main" objectType="Radio" firstButton="1" fmlaLink="$H$10" lockText="1"/>
</file>

<file path=xl/ctrlProps/ctrlProp225.xml><?xml version="1.0" encoding="utf-8"?>
<formControlPr xmlns="http://schemas.microsoft.com/office/spreadsheetml/2009/9/main" objectType="Radio" lockText="1"/>
</file>

<file path=xl/ctrlProps/ctrlProp226.xml><?xml version="1.0" encoding="utf-8"?>
<formControlPr xmlns="http://schemas.microsoft.com/office/spreadsheetml/2009/9/main" objectType="Radio" lockText="1"/>
</file>

<file path=xl/ctrlProps/ctrlProp227.xml><?xml version="1.0" encoding="utf-8"?>
<formControlPr xmlns="http://schemas.microsoft.com/office/spreadsheetml/2009/9/main" objectType="Radio" lockText="1"/>
</file>

<file path=xl/ctrlProps/ctrlProp228.xml><?xml version="1.0" encoding="utf-8"?>
<formControlPr xmlns="http://schemas.microsoft.com/office/spreadsheetml/2009/9/main" objectType="Radio" lockText="1"/>
</file>

<file path=xl/ctrlProps/ctrlProp229.xml><?xml version="1.0" encoding="utf-8"?>
<formControlPr xmlns="http://schemas.microsoft.com/office/spreadsheetml/2009/9/main" objectType="Radio" lockText="1"/>
</file>

<file path=xl/ctrlProps/ctrlProp23.xml><?xml version="1.0" encoding="utf-8"?>
<formControlPr xmlns="http://schemas.microsoft.com/office/spreadsheetml/2009/9/main" objectType="Radio" firstButton="1" fmlaLink="$H$6" lockText="1"/>
</file>

<file path=xl/ctrlProps/ctrlProp230.xml><?xml version="1.0" encoding="utf-8"?>
<formControlPr xmlns="http://schemas.microsoft.com/office/spreadsheetml/2009/9/main" objectType="GBox" noThreeD="1"/>
</file>

<file path=xl/ctrlProps/ctrlProp231.xml><?xml version="1.0" encoding="utf-8"?>
<formControlPr xmlns="http://schemas.microsoft.com/office/spreadsheetml/2009/9/main" objectType="Radio" firstButton="1" fmlaLink="$H$6" lockText="1"/>
</file>

<file path=xl/ctrlProps/ctrlProp232.xml><?xml version="1.0" encoding="utf-8"?>
<formControlPr xmlns="http://schemas.microsoft.com/office/spreadsheetml/2009/9/main" objectType="GBox" noThreeD="1"/>
</file>

<file path=xl/ctrlProps/ctrlProp233.xml><?xml version="1.0" encoding="utf-8"?>
<formControlPr xmlns="http://schemas.microsoft.com/office/spreadsheetml/2009/9/main" objectType="Radio" lockText="1"/>
</file>

<file path=xl/ctrlProps/ctrlProp234.xml><?xml version="1.0" encoding="utf-8"?>
<formControlPr xmlns="http://schemas.microsoft.com/office/spreadsheetml/2009/9/main" objectType="Radio" lockText="1"/>
</file>

<file path=xl/ctrlProps/ctrlProp235.xml><?xml version="1.0" encoding="utf-8"?>
<formControlPr xmlns="http://schemas.microsoft.com/office/spreadsheetml/2009/9/main" objectType="Radio" lockText="1"/>
</file>

<file path=xl/ctrlProps/ctrlProp236.xml><?xml version="1.0" encoding="utf-8"?>
<formControlPr xmlns="http://schemas.microsoft.com/office/spreadsheetml/2009/9/main" objectType="Radio" lockText="1"/>
</file>

<file path=xl/ctrlProps/ctrlProp237.xml><?xml version="1.0" encoding="utf-8"?>
<formControlPr xmlns="http://schemas.microsoft.com/office/spreadsheetml/2009/9/main" objectType="Radio" lockText="1"/>
</file>

<file path=xl/ctrlProps/ctrlProp238.xml><?xml version="1.0" encoding="utf-8"?>
<formControlPr xmlns="http://schemas.microsoft.com/office/spreadsheetml/2009/9/main" objectType="Radio" firstButton="1" fmlaLink="$H$7" lockText="1"/>
</file>

<file path=xl/ctrlProps/ctrlProp239.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40.xml><?xml version="1.0" encoding="utf-8"?>
<formControlPr xmlns="http://schemas.microsoft.com/office/spreadsheetml/2009/9/main" objectType="Radio" lockText="1"/>
</file>

<file path=xl/ctrlProps/ctrlProp241.xml><?xml version="1.0" encoding="utf-8"?>
<formControlPr xmlns="http://schemas.microsoft.com/office/spreadsheetml/2009/9/main" objectType="Radio" lockText="1"/>
</file>

<file path=xl/ctrlProps/ctrlProp242.xml><?xml version="1.0" encoding="utf-8"?>
<formControlPr xmlns="http://schemas.microsoft.com/office/spreadsheetml/2009/9/main" objectType="Radio" lockText="1"/>
</file>

<file path=xl/ctrlProps/ctrlProp243.xml><?xml version="1.0" encoding="utf-8"?>
<formControlPr xmlns="http://schemas.microsoft.com/office/spreadsheetml/2009/9/main" objectType="Radio" lockText="1"/>
</file>

<file path=xl/ctrlProps/ctrlProp244.xml><?xml version="1.0" encoding="utf-8"?>
<formControlPr xmlns="http://schemas.microsoft.com/office/spreadsheetml/2009/9/main" objectType="Radio" lockText="1"/>
</file>

<file path=xl/ctrlProps/ctrlProp245.xml><?xml version="1.0" encoding="utf-8"?>
<formControlPr xmlns="http://schemas.microsoft.com/office/spreadsheetml/2009/9/main" objectType="Radio" firstButton="1" fmlaLink="$H$8" lockText="1"/>
</file>

<file path=xl/ctrlProps/ctrlProp246.xml><?xml version="1.0" encoding="utf-8"?>
<formControlPr xmlns="http://schemas.microsoft.com/office/spreadsheetml/2009/9/main" objectType="GBox" noThreeD="1"/>
</file>

<file path=xl/ctrlProps/ctrlProp247.xml><?xml version="1.0" encoding="utf-8"?>
<formControlPr xmlns="http://schemas.microsoft.com/office/spreadsheetml/2009/9/main" objectType="Radio" lockText="1"/>
</file>

<file path=xl/ctrlProps/ctrlProp248.xml><?xml version="1.0" encoding="utf-8"?>
<formControlPr xmlns="http://schemas.microsoft.com/office/spreadsheetml/2009/9/main" objectType="Radio" lockText="1"/>
</file>

<file path=xl/ctrlProps/ctrlProp249.xml><?xml version="1.0" encoding="utf-8"?>
<formControlPr xmlns="http://schemas.microsoft.com/office/spreadsheetml/2009/9/main" objectType="Radio" lockText="1"/>
</file>

<file path=xl/ctrlProps/ctrlProp25.xml><?xml version="1.0" encoding="utf-8"?>
<formControlPr xmlns="http://schemas.microsoft.com/office/spreadsheetml/2009/9/main" objectType="Radio" lockText="1"/>
</file>

<file path=xl/ctrlProps/ctrlProp250.xml><?xml version="1.0" encoding="utf-8"?>
<formControlPr xmlns="http://schemas.microsoft.com/office/spreadsheetml/2009/9/main" objectType="Radio" lockText="1"/>
</file>

<file path=xl/ctrlProps/ctrlProp251.xml><?xml version="1.0" encoding="utf-8"?>
<formControlPr xmlns="http://schemas.microsoft.com/office/spreadsheetml/2009/9/main" objectType="Radio" lockText="1"/>
</file>

<file path=xl/ctrlProps/ctrlProp252.xml><?xml version="1.0" encoding="utf-8"?>
<formControlPr xmlns="http://schemas.microsoft.com/office/spreadsheetml/2009/9/main" objectType="Radio" firstButton="1" fmlaLink="$H$9" lockText="1"/>
</file>

<file path=xl/ctrlProps/ctrlProp253.xml><?xml version="1.0" encoding="utf-8"?>
<formControlPr xmlns="http://schemas.microsoft.com/office/spreadsheetml/2009/9/main" objectType="GBox" noThreeD="1"/>
</file>

<file path=xl/ctrlProps/ctrlProp254.xml><?xml version="1.0" encoding="utf-8"?>
<formControlPr xmlns="http://schemas.microsoft.com/office/spreadsheetml/2009/9/main" objectType="Radio" lockText="1"/>
</file>

<file path=xl/ctrlProps/ctrlProp255.xml><?xml version="1.0" encoding="utf-8"?>
<formControlPr xmlns="http://schemas.microsoft.com/office/spreadsheetml/2009/9/main" objectType="Radio" lockText="1"/>
</file>

<file path=xl/ctrlProps/ctrlProp256.xml><?xml version="1.0" encoding="utf-8"?>
<formControlPr xmlns="http://schemas.microsoft.com/office/spreadsheetml/2009/9/main" objectType="Radio" lockText="1"/>
</file>

<file path=xl/ctrlProps/ctrlProp257.xml><?xml version="1.0" encoding="utf-8"?>
<formControlPr xmlns="http://schemas.microsoft.com/office/spreadsheetml/2009/9/main" objectType="Radio" lockText="1"/>
</file>

<file path=xl/ctrlProps/ctrlProp258.xml><?xml version="1.0" encoding="utf-8"?>
<formControlPr xmlns="http://schemas.microsoft.com/office/spreadsheetml/2009/9/main" objectType="Radio" lockText="1"/>
</file>

<file path=xl/ctrlProps/ctrlProp259.xml><?xml version="1.0" encoding="utf-8"?>
<formControlPr xmlns="http://schemas.microsoft.com/office/spreadsheetml/2009/9/main" objectType="Radio" firstButton="1" fmlaLink="$H$10" lockText="1"/>
</file>

<file path=xl/ctrlProps/ctrlProp26.xml><?xml version="1.0" encoding="utf-8"?>
<formControlPr xmlns="http://schemas.microsoft.com/office/spreadsheetml/2009/9/main" objectType="Radio" lockText="1"/>
</file>

<file path=xl/ctrlProps/ctrlProp260.xml><?xml version="1.0" encoding="utf-8"?>
<formControlPr xmlns="http://schemas.microsoft.com/office/spreadsheetml/2009/9/main" objectType="GBox" noThreeD="1"/>
</file>

<file path=xl/ctrlProps/ctrlProp261.xml><?xml version="1.0" encoding="utf-8"?>
<formControlPr xmlns="http://schemas.microsoft.com/office/spreadsheetml/2009/9/main" objectType="Radio" lockText="1"/>
</file>

<file path=xl/ctrlProps/ctrlProp262.xml><?xml version="1.0" encoding="utf-8"?>
<formControlPr xmlns="http://schemas.microsoft.com/office/spreadsheetml/2009/9/main" objectType="Radio" lockText="1"/>
</file>

<file path=xl/ctrlProps/ctrlProp263.xml><?xml version="1.0" encoding="utf-8"?>
<formControlPr xmlns="http://schemas.microsoft.com/office/spreadsheetml/2009/9/main" objectType="Radio" lockText="1"/>
</file>

<file path=xl/ctrlProps/ctrlProp264.xml><?xml version="1.0" encoding="utf-8"?>
<formControlPr xmlns="http://schemas.microsoft.com/office/spreadsheetml/2009/9/main" objectType="Radio" lockText="1"/>
</file>

<file path=xl/ctrlProps/ctrlProp265.xml><?xml version="1.0" encoding="utf-8"?>
<formControlPr xmlns="http://schemas.microsoft.com/office/spreadsheetml/2009/9/main" objectType="Radio" lockText="1"/>
</file>

<file path=xl/ctrlProps/ctrlProp266.xml><?xml version="1.0" encoding="utf-8"?>
<formControlPr xmlns="http://schemas.microsoft.com/office/spreadsheetml/2009/9/main" objectType="GBox" noThreeD="1"/>
</file>

<file path=xl/ctrlProps/ctrlProp267.xml><?xml version="1.0" encoding="utf-8"?>
<formControlPr xmlns="http://schemas.microsoft.com/office/spreadsheetml/2009/9/main" objectType="GBox" noThreeD="1"/>
</file>

<file path=xl/ctrlProps/ctrlProp268.xml><?xml version="1.0" encoding="utf-8"?>
<formControlPr xmlns="http://schemas.microsoft.com/office/spreadsheetml/2009/9/main" objectType="Radio" firstButton="1" fmlaLink="$H$12" lockText="1"/>
</file>

<file path=xl/ctrlProps/ctrlProp269.xml><?xml version="1.0" encoding="utf-8"?>
<formControlPr xmlns="http://schemas.microsoft.com/office/spreadsheetml/2009/9/main" objectType="GBox" noThreeD="1"/>
</file>

<file path=xl/ctrlProps/ctrlProp27.xml><?xml version="1.0" encoding="utf-8"?>
<formControlPr xmlns="http://schemas.microsoft.com/office/spreadsheetml/2009/9/main" objectType="Radio" lockText="1"/>
</file>

<file path=xl/ctrlProps/ctrlProp270.xml><?xml version="1.0" encoding="utf-8"?>
<formControlPr xmlns="http://schemas.microsoft.com/office/spreadsheetml/2009/9/main" objectType="Radio" lockText="1"/>
</file>

<file path=xl/ctrlProps/ctrlProp271.xml><?xml version="1.0" encoding="utf-8"?>
<formControlPr xmlns="http://schemas.microsoft.com/office/spreadsheetml/2009/9/main" objectType="Radio" lockText="1"/>
</file>

<file path=xl/ctrlProps/ctrlProp272.xml><?xml version="1.0" encoding="utf-8"?>
<formControlPr xmlns="http://schemas.microsoft.com/office/spreadsheetml/2009/9/main" objectType="Radio" lockText="1"/>
</file>

<file path=xl/ctrlProps/ctrlProp273.xml><?xml version="1.0" encoding="utf-8"?>
<formControlPr xmlns="http://schemas.microsoft.com/office/spreadsheetml/2009/9/main" objectType="Radio" lockText="1"/>
</file>

<file path=xl/ctrlProps/ctrlProp274.xml><?xml version="1.0" encoding="utf-8"?>
<formControlPr xmlns="http://schemas.microsoft.com/office/spreadsheetml/2009/9/main" objectType="Radio" lockText="1"/>
</file>

<file path=xl/ctrlProps/ctrlProp275.xml><?xml version="1.0" encoding="utf-8"?>
<formControlPr xmlns="http://schemas.microsoft.com/office/spreadsheetml/2009/9/main" objectType="GBox" noThreeD="1"/>
</file>

<file path=xl/ctrlProps/ctrlProp276.xml><?xml version="1.0" encoding="utf-8"?>
<formControlPr xmlns="http://schemas.microsoft.com/office/spreadsheetml/2009/9/main" objectType="GBox" noThreeD="1"/>
</file>

<file path=xl/ctrlProps/ctrlProp277.xml><?xml version="1.0" encoding="utf-8"?>
<formControlPr xmlns="http://schemas.microsoft.com/office/spreadsheetml/2009/9/main" objectType="GBox" noThreeD="1"/>
</file>

<file path=xl/ctrlProps/ctrlProp278.xml><?xml version="1.0" encoding="utf-8"?>
<formControlPr xmlns="http://schemas.microsoft.com/office/spreadsheetml/2009/9/main" objectType="GBox" noThreeD="1"/>
</file>

<file path=xl/ctrlProps/ctrlProp279.xml><?xml version="1.0" encoding="utf-8"?>
<formControlPr xmlns="http://schemas.microsoft.com/office/spreadsheetml/2009/9/main" objectType="Radio" firstButton="1" fmlaLink="$H$11" lockText="1"/>
</file>

<file path=xl/ctrlProps/ctrlProp28.xml><?xml version="1.0" encoding="utf-8"?>
<formControlPr xmlns="http://schemas.microsoft.com/office/spreadsheetml/2009/9/main" objectType="Radio" lockText="1"/>
</file>

<file path=xl/ctrlProps/ctrlProp280.xml><?xml version="1.0" encoding="utf-8"?>
<formControlPr xmlns="http://schemas.microsoft.com/office/spreadsheetml/2009/9/main" objectType="GBox" noThreeD="1"/>
</file>

<file path=xl/ctrlProps/ctrlProp281.xml><?xml version="1.0" encoding="utf-8"?>
<formControlPr xmlns="http://schemas.microsoft.com/office/spreadsheetml/2009/9/main" objectType="Radio" lockText="1"/>
</file>

<file path=xl/ctrlProps/ctrlProp282.xml><?xml version="1.0" encoding="utf-8"?>
<formControlPr xmlns="http://schemas.microsoft.com/office/spreadsheetml/2009/9/main" objectType="Radio" lockText="1"/>
</file>

<file path=xl/ctrlProps/ctrlProp283.xml><?xml version="1.0" encoding="utf-8"?>
<formControlPr xmlns="http://schemas.microsoft.com/office/spreadsheetml/2009/9/main" objectType="Radio" lockText="1"/>
</file>

<file path=xl/ctrlProps/ctrlProp284.xml><?xml version="1.0" encoding="utf-8"?>
<formControlPr xmlns="http://schemas.microsoft.com/office/spreadsheetml/2009/9/main" objectType="Radio" lockText="1"/>
</file>

<file path=xl/ctrlProps/ctrlProp285.xml><?xml version="1.0" encoding="utf-8"?>
<formControlPr xmlns="http://schemas.microsoft.com/office/spreadsheetml/2009/9/main" objectType="Radio" lockText="1"/>
</file>

<file path=xl/ctrlProps/ctrlProp286.xml><?xml version="1.0" encoding="utf-8"?>
<formControlPr xmlns="http://schemas.microsoft.com/office/spreadsheetml/2009/9/main" objectType="GBox" noThreeD="1"/>
</file>

<file path=xl/ctrlProps/ctrlProp287.xml><?xml version="1.0" encoding="utf-8"?>
<formControlPr xmlns="http://schemas.microsoft.com/office/spreadsheetml/2009/9/main" objectType="GBox" noThreeD="1"/>
</file>

<file path=xl/ctrlProps/ctrlProp288.xml><?xml version="1.0" encoding="utf-8"?>
<formControlPr xmlns="http://schemas.microsoft.com/office/spreadsheetml/2009/9/main" objectType="Radio" firstButton="1" fmlaLink="$H$6" lockText="1"/>
</file>

<file path=xl/ctrlProps/ctrlProp289.xml><?xml version="1.0" encoding="utf-8"?>
<formControlPr xmlns="http://schemas.microsoft.com/office/spreadsheetml/2009/9/main" objectType="GBox" noThreeD="1"/>
</file>

<file path=xl/ctrlProps/ctrlProp29.xml><?xml version="1.0" encoding="utf-8"?>
<formControlPr xmlns="http://schemas.microsoft.com/office/spreadsheetml/2009/9/main" objectType="Radio" firstButton="1" fmlaLink="$H$7" lockText="1"/>
</file>

<file path=xl/ctrlProps/ctrlProp290.xml><?xml version="1.0" encoding="utf-8"?>
<formControlPr xmlns="http://schemas.microsoft.com/office/spreadsheetml/2009/9/main" objectType="Radio" lockText="1"/>
</file>

<file path=xl/ctrlProps/ctrlProp291.xml><?xml version="1.0" encoding="utf-8"?>
<formControlPr xmlns="http://schemas.microsoft.com/office/spreadsheetml/2009/9/main" objectType="Radio" lockText="1"/>
</file>

<file path=xl/ctrlProps/ctrlProp292.xml><?xml version="1.0" encoding="utf-8"?>
<formControlPr xmlns="http://schemas.microsoft.com/office/spreadsheetml/2009/9/main" objectType="Radio" lockText="1"/>
</file>

<file path=xl/ctrlProps/ctrlProp293.xml><?xml version="1.0" encoding="utf-8"?>
<formControlPr xmlns="http://schemas.microsoft.com/office/spreadsheetml/2009/9/main" objectType="Radio" lockText="1"/>
</file>

<file path=xl/ctrlProps/ctrlProp294.xml><?xml version="1.0" encoding="utf-8"?>
<formControlPr xmlns="http://schemas.microsoft.com/office/spreadsheetml/2009/9/main" objectType="Radio" lockText="1"/>
</file>

<file path=xl/ctrlProps/ctrlProp295.xml><?xml version="1.0" encoding="utf-8"?>
<formControlPr xmlns="http://schemas.microsoft.com/office/spreadsheetml/2009/9/main" objectType="Radio" firstButton="1" fmlaLink="$H$7" lockText="1"/>
</file>

<file path=xl/ctrlProps/ctrlProp296.xml><?xml version="1.0" encoding="utf-8"?>
<formControlPr xmlns="http://schemas.microsoft.com/office/spreadsheetml/2009/9/main" objectType="GBox" noThreeD="1"/>
</file>

<file path=xl/ctrlProps/ctrlProp297.xml><?xml version="1.0" encoding="utf-8"?>
<formControlPr xmlns="http://schemas.microsoft.com/office/spreadsheetml/2009/9/main" objectType="Radio" lockText="1"/>
</file>

<file path=xl/ctrlProps/ctrlProp298.xml><?xml version="1.0" encoding="utf-8"?>
<formControlPr xmlns="http://schemas.microsoft.com/office/spreadsheetml/2009/9/main" objectType="Radio" lockText="1"/>
</file>

<file path=xl/ctrlProps/ctrlProp299.xml><?xml version="1.0" encoding="utf-8"?>
<formControlPr xmlns="http://schemas.microsoft.com/office/spreadsheetml/2009/9/main" objectType="Radio" lockText="1"/>
</file>

<file path=xl/ctrlProps/ctrlProp3.xml><?xml version="1.0" encoding="utf-8"?>
<formControlPr xmlns="http://schemas.microsoft.com/office/spreadsheetml/2009/9/main" objectType="Radio" lockText="1"/>
</file>

<file path=xl/ctrlProps/ctrlProp30.xml><?xml version="1.0" encoding="utf-8"?>
<formControlPr xmlns="http://schemas.microsoft.com/office/spreadsheetml/2009/9/main" objectType="GBox" noThreeD="1"/>
</file>

<file path=xl/ctrlProps/ctrlProp300.xml><?xml version="1.0" encoding="utf-8"?>
<formControlPr xmlns="http://schemas.microsoft.com/office/spreadsheetml/2009/9/main" objectType="Radio" lockText="1"/>
</file>

<file path=xl/ctrlProps/ctrlProp301.xml><?xml version="1.0" encoding="utf-8"?>
<formControlPr xmlns="http://schemas.microsoft.com/office/spreadsheetml/2009/9/main" objectType="Radio" lockText="1"/>
</file>

<file path=xl/ctrlProps/ctrlProp302.xml><?xml version="1.0" encoding="utf-8"?>
<formControlPr xmlns="http://schemas.microsoft.com/office/spreadsheetml/2009/9/main" objectType="Radio" firstButton="1" fmlaLink="$H$8" lockText="1"/>
</file>

<file path=xl/ctrlProps/ctrlProp303.xml><?xml version="1.0" encoding="utf-8"?>
<formControlPr xmlns="http://schemas.microsoft.com/office/spreadsheetml/2009/9/main" objectType="GBox" noThreeD="1"/>
</file>

<file path=xl/ctrlProps/ctrlProp304.xml><?xml version="1.0" encoding="utf-8"?>
<formControlPr xmlns="http://schemas.microsoft.com/office/spreadsheetml/2009/9/main" objectType="Radio" lockText="1"/>
</file>

<file path=xl/ctrlProps/ctrlProp305.xml><?xml version="1.0" encoding="utf-8"?>
<formControlPr xmlns="http://schemas.microsoft.com/office/spreadsheetml/2009/9/main" objectType="Radio" lockText="1"/>
</file>

<file path=xl/ctrlProps/ctrlProp306.xml><?xml version="1.0" encoding="utf-8"?>
<formControlPr xmlns="http://schemas.microsoft.com/office/spreadsheetml/2009/9/main" objectType="Radio" lockText="1"/>
</file>

<file path=xl/ctrlProps/ctrlProp307.xml><?xml version="1.0" encoding="utf-8"?>
<formControlPr xmlns="http://schemas.microsoft.com/office/spreadsheetml/2009/9/main" objectType="Radio" lockText="1"/>
</file>

<file path=xl/ctrlProps/ctrlProp308.xml><?xml version="1.0" encoding="utf-8"?>
<formControlPr xmlns="http://schemas.microsoft.com/office/spreadsheetml/2009/9/main" objectType="Radio" lockText="1"/>
</file>

<file path=xl/ctrlProps/ctrlProp309.xml><?xml version="1.0" encoding="utf-8"?>
<formControlPr xmlns="http://schemas.microsoft.com/office/spreadsheetml/2009/9/main" objectType="Radio" firstButton="1" fmlaLink="$H$9" lockText="1"/>
</file>

<file path=xl/ctrlProps/ctrlProp31.xml><?xml version="1.0" encoding="utf-8"?>
<formControlPr xmlns="http://schemas.microsoft.com/office/spreadsheetml/2009/9/main" objectType="Radio" lockText="1"/>
</file>

<file path=xl/ctrlProps/ctrlProp310.xml><?xml version="1.0" encoding="utf-8"?>
<formControlPr xmlns="http://schemas.microsoft.com/office/spreadsheetml/2009/9/main" objectType="GBox" noThreeD="1"/>
</file>

<file path=xl/ctrlProps/ctrlProp311.xml><?xml version="1.0" encoding="utf-8"?>
<formControlPr xmlns="http://schemas.microsoft.com/office/spreadsheetml/2009/9/main" objectType="Radio" lockText="1"/>
</file>

<file path=xl/ctrlProps/ctrlProp312.xml><?xml version="1.0" encoding="utf-8"?>
<formControlPr xmlns="http://schemas.microsoft.com/office/spreadsheetml/2009/9/main" objectType="Radio" lockText="1"/>
</file>

<file path=xl/ctrlProps/ctrlProp313.xml><?xml version="1.0" encoding="utf-8"?>
<formControlPr xmlns="http://schemas.microsoft.com/office/spreadsheetml/2009/9/main" objectType="Radio" lockText="1"/>
</file>

<file path=xl/ctrlProps/ctrlProp314.xml><?xml version="1.0" encoding="utf-8"?>
<formControlPr xmlns="http://schemas.microsoft.com/office/spreadsheetml/2009/9/main" objectType="Radio" lockText="1"/>
</file>

<file path=xl/ctrlProps/ctrlProp315.xml><?xml version="1.0" encoding="utf-8"?>
<formControlPr xmlns="http://schemas.microsoft.com/office/spreadsheetml/2009/9/main" objectType="Radio" lockText="1"/>
</file>

<file path=xl/ctrlProps/ctrlProp316.xml><?xml version="1.0" encoding="utf-8"?>
<formControlPr xmlns="http://schemas.microsoft.com/office/spreadsheetml/2009/9/main" objectType="GBox" noThreeD="1"/>
</file>

<file path=xl/ctrlProps/ctrlProp317.xml><?xml version="1.0" encoding="utf-8"?>
<formControlPr xmlns="http://schemas.microsoft.com/office/spreadsheetml/2009/9/main" objectType="GBox" noThreeD="1"/>
</file>

<file path=xl/ctrlProps/ctrlProp318.xml><?xml version="1.0" encoding="utf-8"?>
<formControlPr xmlns="http://schemas.microsoft.com/office/spreadsheetml/2009/9/main" objectType="GBox" noThreeD="1"/>
</file>

<file path=xl/ctrlProps/ctrlProp319.xml><?xml version="1.0" encoding="utf-8"?>
<formControlPr xmlns="http://schemas.microsoft.com/office/spreadsheetml/2009/9/main" objectType="Radio" firstButton="1" fmlaLink="$H$12" lockText="1"/>
</file>

<file path=xl/ctrlProps/ctrlProp32.xml><?xml version="1.0" encoding="utf-8"?>
<formControlPr xmlns="http://schemas.microsoft.com/office/spreadsheetml/2009/9/main" objectType="Radio" lockText="1"/>
</file>

<file path=xl/ctrlProps/ctrlProp320.xml><?xml version="1.0" encoding="utf-8"?>
<formControlPr xmlns="http://schemas.microsoft.com/office/spreadsheetml/2009/9/main" objectType="GBox" noThreeD="1"/>
</file>

<file path=xl/ctrlProps/ctrlProp321.xml><?xml version="1.0" encoding="utf-8"?>
<formControlPr xmlns="http://schemas.microsoft.com/office/spreadsheetml/2009/9/main" objectType="Radio" lockText="1"/>
</file>

<file path=xl/ctrlProps/ctrlProp322.xml><?xml version="1.0" encoding="utf-8"?>
<formControlPr xmlns="http://schemas.microsoft.com/office/spreadsheetml/2009/9/main" objectType="Radio" lockText="1"/>
</file>

<file path=xl/ctrlProps/ctrlProp323.xml><?xml version="1.0" encoding="utf-8"?>
<formControlPr xmlns="http://schemas.microsoft.com/office/spreadsheetml/2009/9/main" objectType="Radio" lockText="1"/>
</file>

<file path=xl/ctrlProps/ctrlProp324.xml><?xml version="1.0" encoding="utf-8"?>
<formControlPr xmlns="http://schemas.microsoft.com/office/spreadsheetml/2009/9/main" objectType="Radio" lockText="1"/>
</file>

<file path=xl/ctrlProps/ctrlProp325.xml><?xml version="1.0" encoding="utf-8"?>
<formControlPr xmlns="http://schemas.microsoft.com/office/spreadsheetml/2009/9/main" objectType="Radio" lockText="1"/>
</file>

<file path=xl/ctrlProps/ctrlProp326.xml><?xml version="1.0" encoding="utf-8"?>
<formControlPr xmlns="http://schemas.microsoft.com/office/spreadsheetml/2009/9/main" objectType="GBox" noThreeD="1"/>
</file>

<file path=xl/ctrlProps/ctrlProp327.xml><?xml version="1.0" encoding="utf-8"?>
<formControlPr xmlns="http://schemas.microsoft.com/office/spreadsheetml/2009/9/main" objectType="Radio" firstButton="1" fmlaLink="$H$13" lockText="1"/>
</file>

<file path=xl/ctrlProps/ctrlProp328.xml><?xml version="1.0" encoding="utf-8"?>
<formControlPr xmlns="http://schemas.microsoft.com/office/spreadsheetml/2009/9/main" objectType="GBox" noThreeD="1"/>
</file>

<file path=xl/ctrlProps/ctrlProp329.xml><?xml version="1.0" encoding="utf-8"?>
<formControlPr xmlns="http://schemas.microsoft.com/office/spreadsheetml/2009/9/main" objectType="Radio" lockText="1"/>
</file>

<file path=xl/ctrlProps/ctrlProp33.xml><?xml version="1.0" encoding="utf-8"?>
<formControlPr xmlns="http://schemas.microsoft.com/office/spreadsheetml/2009/9/main" objectType="Radio" lockText="1"/>
</file>

<file path=xl/ctrlProps/ctrlProp330.xml><?xml version="1.0" encoding="utf-8"?>
<formControlPr xmlns="http://schemas.microsoft.com/office/spreadsheetml/2009/9/main" objectType="Radio" lockText="1"/>
</file>

<file path=xl/ctrlProps/ctrlProp331.xml><?xml version="1.0" encoding="utf-8"?>
<formControlPr xmlns="http://schemas.microsoft.com/office/spreadsheetml/2009/9/main" objectType="Radio" lockText="1"/>
</file>

<file path=xl/ctrlProps/ctrlProp332.xml><?xml version="1.0" encoding="utf-8"?>
<formControlPr xmlns="http://schemas.microsoft.com/office/spreadsheetml/2009/9/main" objectType="Radio" lockText="1"/>
</file>

<file path=xl/ctrlProps/ctrlProp333.xml><?xml version="1.0" encoding="utf-8"?>
<formControlPr xmlns="http://schemas.microsoft.com/office/spreadsheetml/2009/9/main" objectType="Radio" lockText="1"/>
</file>

<file path=xl/ctrlProps/ctrlProp334.xml><?xml version="1.0" encoding="utf-8"?>
<formControlPr xmlns="http://schemas.microsoft.com/office/spreadsheetml/2009/9/main" objectType="GBox" noThreeD="1"/>
</file>

<file path=xl/ctrlProps/ctrlProp335.xml><?xml version="1.0" encoding="utf-8"?>
<formControlPr xmlns="http://schemas.microsoft.com/office/spreadsheetml/2009/9/main" objectType="Radio" firstButton="1" fmlaLink="$H$14" lockText="1"/>
</file>

<file path=xl/ctrlProps/ctrlProp336.xml><?xml version="1.0" encoding="utf-8"?>
<formControlPr xmlns="http://schemas.microsoft.com/office/spreadsheetml/2009/9/main" objectType="GBox" noThreeD="1"/>
</file>

<file path=xl/ctrlProps/ctrlProp337.xml><?xml version="1.0" encoding="utf-8"?>
<formControlPr xmlns="http://schemas.microsoft.com/office/spreadsheetml/2009/9/main" objectType="Radio" lockText="1"/>
</file>

<file path=xl/ctrlProps/ctrlProp338.xml><?xml version="1.0" encoding="utf-8"?>
<formControlPr xmlns="http://schemas.microsoft.com/office/spreadsheetml/2009/9/main" objectType="Radio" lockText="1"/>
</file>

<file path=xl/ctrlProps/ctrlProp339.xml><?xml version="1.0" encoding="utf-8"?>
<formControlPr xmlns="http://schemas.microsoft.com/office/spreadsheetml/2009/9/main" objectType="Radio" lockText="1"/>
</file>

<file path=xl/ctrlProps/ctrlProp34.xml><?xml version="1.0" encoding="utf-8"?>
<formControlPr xmlns="http://schemas.microsoft.com/office/spreadsheetml/2009/9/main" objectType="Radio" lockText="1"/>
</file>

<file path=xl/ctrlProps/ctrlProp340.xml><?xml version="1.0" encoding="utf-8"?>
<formControlPr xmlns="http://schemas.microsoft.com/office/spreadsheetml/2009/9/main" objectType="Radio" lockText="1"/>
</file>

<file path=xl/ctrlProps/ctrlProp341.xml><?xml version="1.0" encoding="utf-8"?>
<formControlPr xmlns="http://schemas.microsoft.com/office/spreadsheetml/2009/9/main" objectType="Radio" lockText="1"/>
</file>

<file path=xl/ctrlProps/ctrlProp342.xml><?xml version="1.0" encoding="utf-8"?>
<formControlPr xmlns="http://schemas.microsoft.com/office/spreadsheetml/2009/9/main" objectType="GBox" noThreeD="1"/>
</file>

<file path=xl/ctrlProps/ctrlProp343.xml><?xml version="1.0" encoding="utf-8"?>
<formControlPr xmlns="http://schemas.microsoft.com/office/spreadsheetml/2009/9/main" objectType="GBox" noThreeD="1"/>
</file>

<file path=xl/ctrlProps/ctrlProp344.xml><?xml version="1.0" encoding="utf-8"?>
<formControlPr xmlns="http://schemas.microsoft.com/office/spreadsheetml/2009/9/main" objectType="GBox" noThreeD="1"/>
</file>

<file path=xl/ctrlProps/ctrlProp345.xml><?xml version="1.0" encoding="utf-8"?>
<formControlPr xmlns="http://schemas.microsoft.com/office/spreadsheetml/2009/9/main" objectType="GBox" noThreeD="1"/>
</file>

<file path=xl/ctrlProps/ctrlProp346.xml><?xml version="1.0" encoding="utf-8"?>
<formControlPr xmlns="http://schemas.microsoft.com/office/spreadsheetml/2009/9/main" objectType="Radio" firstButton="1" fmlaLink="$H$11" lockText="1"/>
</file>

<file path=xl/ctrlProps/ctrlProp347.xml><?xml version="1.0" encoding="utf-8"?>
<formControlPr xmlns="http://schemas.microsoft.com/office/spreadsheetml/2009/9/main" objectType="GBox" noThreeD="1"/>
</file>

<file path=xl/ctrlProps/ctrlProp348.xml><?xml version="1.0" encoding="utf-8"?>
<formControlPr xmlns="http://schemas.microsoft.com/office/spreadsheetml/2009/9/main" objectType="Radio" lockText="1"/>
</file>

<file path=xl/ctrlProps/ctrlProp349.xml><?xml version="1.0" encoding="utf-8"?>
<formControlPr xmlns="http://schemas.microsoft.com/office/spreadsheetml/2009/9/main" objectType="Radio" lockText="1"/>
</file>

<file path=xl/ctrlProps/ctrlProp35.xml><?xml version="1.0" encoding="utf-8"?>
<formControlPr xmlns="http://schemas.microsoft.com/office/spreadsheetml/2009/9/main" objectType="Radio" lockText="1"/>
</file>

<file path=xl/ctrlProps/ctrlProp350.xml><?xml version="1.0" encoding="utf-8"?>
<formControlPr xmlns="http://schemas.microsoft.com/office/spreadsheetml/2009/9/main" objectType="Radio" lockText="1"/>
</file>

<file path=xl/ctrlProps/ctrlProp351.xml><?xml version="1.0" encoding="utf-8"?>
<formControlPr xmlns="http://schemas.microsoft.com/office/spreadsheetml/2009/9/main" objectType="Radio" lockText="1"/>
</file>

<file path=xl/ctrlProps/ctrlProp352.xml><?xml version="1.0" encoding="utf-8"?>
<formControlPr xmlns="http://schemas.microsoft.com/office/spreadsheetml/2009/9/main" objectType="Radio" lockText="1"/>
</file>

<file path=xl/ctrlProps/ctrlProp353.xml><?xml version="1.0" encoding="utf-8"?>
<formControlPr xmlns="http://schemas.microsoft.com/office/spreadsheetml/2009/9/main" objectType="GBox" noThreeD="1"/>
</file>

<file path=xl/ctrlProps/ctrlProp354.xml><?xml version="1.0" encoding="utf-8"?>
<formControlPr xmlns="http://schemas.microsoft.com/office/spreadsheetml/2009/9/main" objectType="GBox" noThreeD="1"/>
</file>

<file path=xl/ctrlProps/ctrlProp355.xml><?xml version="1.0" encoding="utf-8"?>
<formControlPr xmlns="http://schemas.microsoft.com/office/spreadsheetml/2009/9/main" objectType="GBox" noThreeD="1"/>
</file>

<file path=xl/ctrlProps/ctrlProp356.xml><?xml version="1.0" encoding="utf-8"?>
<formControlPr xmlns="http://schemas.microsoft.com/office/spreadsheetml/2009/9/main" objectType="Radio" firstButton="1" fmlaLink="$H$10" lockText="1"/>
</file>

<file path=xl/ctrlProps/ctrlProp357.xml><?xml version="1.0" encoding="utf-8"?>
<formControlPr xmlns="http://schemas.microsoft.com/office/spreadsheetml/2009/9/main" objectType="GBox" noThreeD="1"/>
</file>

<file path=xl/ctrlProps/ctrlProp358.xml><?xml version="1.0" encoding="utf-8"?>
<formControlPr xmlns="http://schemas.microsoft.com/office/spreadsheetml/2009/9/main" objectType="Radio" lockText="1"/>
</file>

<file path=xl/ctrlProps/ctrlProp359.xml><?xml version="1.0" encoding="utf-8"?>
<formControlPr xmlns="http://schemas.microsoft.com/office/spreadsheetml/2009/9/main" objectType="Radio" lockText="1"/>
</file>

<file path=xl/ctrlProps/ctrlProp36.xml><?xml version="1.0" encoding="utf-8"?>
<formControlPr xmlns="http://schemas.microsoft.com/office/spreadsheetml/2009/9/main" objectType="Radio" firstButton="1" fmlaLink="$H$8" lockText="1"/>
</file>

<file path=xl/ctrlProps/ctrlProp360.xml><?xml version="1.0" encoding="utf-8"?>
<formControlPr xmlns="http://schemas.microsoft.com/office/spreadsheetml/2009/9/main" objectType="Radio" lockText="1"/>
</file>

<file path=xl/ctrlProps/ctrlProp361.xml><?xml version="1.0" encoding="utf-8"?>
<formControlPr xmlns="http://schemas.microsoft.com/office/spreadsheetml/2009/9/main" objectType="Radio" lockText="1"/>
</file>

<file path=xl/ctrlProps/ctrlProp362.xml><?xml version="1.0" encoding="utf-8"?>
<formControlPr xmlns="http://schemas.microsoft.com/office/spreadsheetml/2009/9/main" objectType="Radio" lockText="1"/>
</file>

<file path=xl/ctrlProps/ctrlProp363.xml><?xml version="1.0" encoding="utf-8"?>
<formControlPr xmlns="http://schemas.microsoft.com/office/spreadsheetml/2009/9/main" objectType="GBox" noThreeD="1"/>
</file>

<file path=xl/ctrlProps/ctrlProp364.xml><?xml version="1.0" encoding="utf-8"?>
<formControlPr xmlns="http://schemas.microsoft.com/office/spreadsheetml/2009/9/main" objectType="GBox" noThreeD="1"/>
</file>

<file path=xl/ctrlProps/ctrlProp365.xml><?xml version="1.0" encoding="utf-8"?>
<formControlPr xmlns="http://schemas.microsoft.com/office/spreadsheetml/2009/9/main" objectType="GBox" noThreeD="1"/>
</file>

<file path=xl/ctrlProps/ctrlProp366.xml><?xml version="1.0" encoding="utf-8"?>
<formControlPr xmlns="http://schemas.microsoft.com/office/spreadsheetml/2009/9/main" objectType="GBox" noThreeD="1"/>
</file>

<file path=xl/ctrlProps/ctrlProp367.xml><?xml version="1.0" encoding="utf-8"?>
<formControlPr xmlns="http://schemas.microsoft.com/office/spreadsheetml/2009/9/main" objectType="Radio" firstButton="1" fmlaLink="$H$15" lockText="1"/>
</file>

<file path=xl/ctrlProps/ctrlProp368.xml><?xml version="1.0" encoding="utf-8"?>
<formControlPr xmlns="http://schemas.microsoft.com/office/spreadsheetml/2009/9/main" objectType="GBox" noThreeD="1"/>
</file>

<file path=xl/ctrlProps/ctrlProp369.xml><?xml version="1.0" encoding="utf-8"?>
<formControlPr xmlns="http://schemas.microsoft.com/office/spreadsheetml/2009/9/main" objectType="Radio" lockText="1"/>
</file>

<file path=xl/ctrlProps/ctrlProp37.xml><?xml version="1.0" encoding="utf-8"?>
<formControlPr xmlns="http://schemas.microsoft.com/office/spreadsheetml/2009/9/main" objectType="GBox" noThreeD="1"/>
</file>

<file path=xl/ctrlProps/ctrlProp370.xml><?xml version="1.0" encoding="utf-8"?>
<formControlPr xmlns="http://schemas.microsoft.com/office/spreadsheetml/2009/9/main" objectType="Radio" lockText="1"/>
</file>

<file path=xl/ctrlProps/ctrlProp371.xml><?xml version="1.0" encoding="utf-8"?>
<formControlPr xmlns="http://schemas.microsoft.com/office/spreadsheetml/2009/9/main" objectType="Radio" lockText="1"/>
</file>

<file path=xl/ctrlProps/ctrlProp372.xml><?xml version="1.0" encoding="utf-8"?>
<formControlPr xmlns="http://schemas.microsoft.com/office/spreadsheetml/2009/9/main" objectType="Radio" lockText="1"/>
</file>

<file path=xl/ctrlProps/ctrlProp373.xml><?xml version="1.0" encoding="utf-8"?>
<formControlPr xmlns="http://schemas.microsoft.com/office/spreadsheetml/2009/9/main" objectType="Radio" lockText="1"/>
</file>

<file path=xl/ctrlProps/ctrlProp374.xml><?xml version="1.0" encoding="utf-8"?>
<formControlPr xmlns="http://schemas.microsoft.com/office/spreadsheetml/2009/9/main" objectType="GBox" noThreeD="1"/>
</file>

<file path=xl/ctrlProps/ctrlProp375.xml><?xml version="1.0" encoding="utf-8"?>
<formControlPr xmlns="http://schemas.microsoft.com/office/spreadsheetml/2009/9/main" objectType="GBox" noThreeD="1"/>
</file>

<file path=xl/ctrlProps/ctrlProp376.xml><?xml version="1.0" encoding="utf-8"?>
<formControlPr xmlns="http://schemas.microsoft.com/office/spreadsheetml/2009/9/main" objectType="GBox" noThreeD="1"/>
</file>

<file path=xl/ctrlProps/ctrlProp377.xml><?xml version="1.0" encoding="utf-8"?>
<formControlPr xmlns="http://schemas.microsoft.com/office/spreadsheetml/2009/9/main" objectType="GBox" noThreeD="1"/>
</file>

<file path=xl/ctrlProps/ctrlProp378.xml><?xml version="1.0" encoding="utf-8"?>
<formControlPr xmlns="http://schemas.microsoft.com/office/spreadsheetml/2009/9/main" objectType="GBox" noThreeD="1"/>
</file>

<file path=xl/ctrlProps/ctrlProp379.xml><?xml version="1.0" encoding="utf-8"?>
<formControlPr xmlns="http://schemas.microsoft.com/office/spreadsheetml/2009/9/main" objectType="Radio" firstButton="1" fmlaLink="$H$11" lockText="1"/>
</file>

<file path=xl/ctrlProps/ctrlProp38.xml><?xml version="1.0" encoding="utf-8"?>
<formControlPr xmlns="http://schemas.microsoft.com/office/spreadsheetml/2009/9/main" objectType="Radio" lockText="1"/>
</file>

<file path=xl/ctrlProps/ctrlProp380.xml><?xml version="1.0" encoding="utf-8"?>
<formControlPr xmlns="http://schemas.microsoft.com/office/spreadsheetml/2009/9/main" objectType="GBox" noThreeD="1"/>
</file>

<file path=xl/ctrlProps/ctrlProp381.xml><?xml version="1.0" encoding="utf-8"?>
<formControlPr xmlns="http://schemas.microsoft.com/office/spreadsheetml/2009/9/main" objectType="Radio" lockText="1"/>
</file>

<file path=xl/ctrlProps/ctrlProp382.xml><?xml version="1.0" encoding="utf-8"?>
<formControlPr xmlns="http://schemas.microsoft.com/office/spreadsheetml/2009/9/main" objectType="Radio" lockText="1"/>
</file>

<file path=xl/ctrlProps/ctrlProp383.xml><?xml version="1.0" encoding="utf-8"?>
<formControlPr xmlns="http://schemas.microsoft.com/office/spreadsheetml/2009/9/main" objectType="Radio" lockText="1"/>
</file>

<file path=xl/ctrlProps/ctrlProp384.xml><?xml version="1.0" encoding="utf-8"?>
<formControlPr xmlns="http://schemas.microsoft.com/office/spreadsheetml/2009/9/main" objectType="Radio" lockText="1"/>
</file>

<file path=xl/ctrlProps/ctrlProp385.xml><?xml version="1.0" encoding="utf-8"?>
<formControlPr xmlns="http://schemas.microsoft.com/office/spreadsheetml/2009/9/main" objectType="Radio" lockText="1"/>
</file>

<file path=xl/ctrlProps/ctrlProp386.xml><?xml version="1.0" encoding="utf-8"?>
<formControlPr xmlns="http://schemas.microsoft.com/office/spreadsheetml/2009/9/main" objectType="Radio" firstButton="1" fmlaLink="$H$10" lockText="1"/>
</file>

<file path=xl/ctrlProps/ctrlProp387.xml><?xml version="1.0" encoding="utf-8"?>
<formControlPr xmlns="http://schemas.microsoft.com/office/spreadsheetml/2009/9/main" objectType="GBox" noThreeD="1"/>
</file>

<file path=xl/ctrlProps/ctrlProp388.xml><?xml version="1.0" encoding="utf-8"?>
<formControlPr xmlns="http://schemas.microsoft.com/office/spreadsheetml/2009/9/main" objectType="Radio" lockText="1"/>
</file>

<file path=xl/ctrlProps/ctrlProp389.xml><?xml version="1.0" encoding="utf-8"?>
<formControlPr xmlns="http://schemas.microsoft.com/office/spreadsheetml/2009/9/main" objectType="Radio" lockText="1"/>
</file>

<file path=xl/ctrlProps/ctrlProp39.xml><?xml version="1.0" encoding="utf-8"?>
<formControlPr xmlns="http://schemas.microsoft.com/office/spreadsheetml/2009/9/main" objectType="Radio" lockText="1"/>
</file>

<file path=xl/ctrlProps/ctrlProp390.xml><?xml version="1.0" encoding="utf-8"?>
<formControlPr xmlns="http://schemas.microsoft.com/office/spreadsheetml/2009/9/main" objectType="Radio" lockText="1"/>
</file>

<file path=xl/ctrlProps/ctrlProp391.xml><?xml version="1.0" encoding="utf-8"?>
<formControlPr xmlns="http://schemas.microsoft.com/office/spreadsheetml/2009/9/main" objectType="Radio" lockText="1"/>
</file>

<file path=xl/ctrlProps/ctrlProp392.xml><?xml version="1.0" encoding="utf-8"?>
<formControlPr xmlns="http://schemas.microsoft.com/office/spreadsheetml/2009/9/main" objectType="Radio" lockText="1"/>
</file>

<file path=xl/ctrlProps/ctrlProp393.xml><?xml version="1.0" encoding="utf-8"?>
<formControlPr xmlns="http://schemas.microsoft.com/office/spreadsheetml/2009/9/main" objectType="Radio" firstButton="1" fmlaLink="$H$12" lockText="1"/>
</file>

<file path=xl/ctrlProps/ctrlProp394.xml><?xml version="1.0" encoding="utf-8"?>
<formControlPr xmlns="http://schemas.microsoft.com/office/spreadsheetml/2009/9/main" objectType="GBox" noThreeD="1"/>
</file>

<file path=xl/ctrlProps/ctrlProp395.xml><?xml version="1.0" encoding="utf-8"?>
<formControlPr xmlns="http://schemas.microsoft.com/office/spreadsheetml/2009/9/main" objectType="Radio" lockText="1"/>
</file>

<file path=xl/ctrlProps/ctrlProp396.xml><?xml version="1.0" encoding="utf-8"?>
<formControlPr xmlns="http://schemas.microsoft.com/office/spreadsheetml/2009/9/main" objectType="Radio" lockText="1"/>
</file>

<file path=xl/ctrlProps/ctrlProp397.xml><?xml version="1.0" encoding="utf-8"?>
<formControlPr xmlns="http://schemas.microsoft.com/office/spreadsheetml/2009/9/main" objectType="Radio" lockText="1"/>
</file>

<file path=xl/ctrlProps/ctrlProp398.xml><?xml version="1.0" encoding="utf-8"?>
<formControlPr xmlns="http://schemas.microsoft.com/office/spreadsheetml/2009/9/main" objectType="Radio" lockText="1"/>
</file>

<file path=xl/ctrlProps/ctrlProp399.xml><?xml version="1.0" encoding="utf-8"?>
<formControlPr xmlns="http://schemas.microsoft.com/office/spreadsheetml/2009/9/main" objectType="Radio" lockText="1"/>
</file>

<file path=xl/ctrlProps/ctrlProp4.xml><?xml version="1.0" encoding="utf-8"?>
<formControlPr xmlns="http://schemas.microsoft.com/office/spreadsheetml/2009/9/main" objectType="Radio" lockText="1"/>
</file>

<file path=xl/ctrlProps/ctrlProp40.xml><?xml version="1.0" encoding="utf-8"?>
<formControlPr xmlns="http://schemas.microsoft.com/office/spreadsheetml/2009/9/main" objectType="Radio" lockText="1"/>
</file>

<file path=xl/ctrlProps/ctrlProp400.xml><?xml version="1.0" encoding="utf-8"?>
<formControlPr xmlns="http://schemas.microsoft.com/office/spreadsheetml/2009/9/main" objectType="Radio" firstButton="1" fmlaLink="$H$6" lockText="1"/>
</file>

<file path=xl/ctrlProps/ctrlProp401.xml><?xml version="1.0" encoding="utf-8"?>
<formControlPr xmlns="http://schemas.microsoft.com/office/spreadsheetml/2009/9/main" objectType="GBox" noThreeD="1"/>
</file>

<file path=xl/ctrlProps/ctrlProp402.xml><?xml version="1.0" encoding="utf-8"?>
<formControlPr xmlns="http://schemas.microsoft.com/office/spreadsheetml/2009/9/main" objectType="Radio" lockText="1"/>
</file>

<file path=xl/ctrlProps/ctrlProp403.xml><?xml version="1.0" encoding="utf-8"?>
<formControlPr xmlns="http://schemas.microsoft.com/office/spreadsheetml/2009/9/main" objectType="Radio" lockText="1"/>
</file>

<file path=xl/ctrlProps/ctrlProp404.xml><?xml version="1.0" encoding="utf-8"?>
<formControlPr xmlns="http://schemas.microsoft.com/office/spreadsheetml/2009/9/main" objectType="Radio" lockText="1"/>
</file>

<file path=xl/ctrlProps/ctrlProp405.xml><?xml version="1.0" encoding="utf-8"?>
<formControlPr xmlns="http://schemas.microsoft.com/office/spreadsheetml/2009/9/main" objectType="Radio" lockText="1"/>
</file>

<file path=xl/ctrlProps/ctrlProp406.xml><?xml version="1.0" encoding="utf-8"?>
<formControlPr xmlns="http://schemas.microsoft.com/office/spreadsheetml/2009/9/main" objectType="Radio" lockText="1"/>
</file>

<file path=xl/ctrlProps/ctrlProp407.xml><?xml version="1.0" encoding="utf-8"?>
<formControlPr xmlns="http://schemas.microsoft.com/office/spreadsheetml/2009/9/main" objectType="Radio" firstButton="1" fmlaLink="$H$7" lockText="1"/>
</file>

<file path=xl/ctrlProps/ctrlProp408.xml><?xml version="1.0" encoding="utf-8"?>
<formControlPr xmlns="http://schemas.microsoft.com/office/spreadsheetml/2009/9/main" objectType="GBox" noThreeD="1"/>
</file>

<file path=xl/ctrlProps/ctrlProp409.xml><?xml version="1.0" encoding="utf-8"?>
<formControlPr xmlns="http://schemas.microsoft.com/office/spreadsheetml/2009/9/main" objectType="Radio" lockText="1"/>
</file>

<file path=xl/ctrlProps/ctrlProp41.xml><?xml version="1.0" encoding="utf-8"?>
<formControlPr xmlns="http://schemas.microsoft.com/office/spreadsheetml/2009/9/main" objectType="Radio" lockText="1"/>
</file>

<file path=xl/ctrlProps/ctrlProp410.xml><?xml version="1.0" encoding="utf-8"?>
<formControlPr xmlns="http://schemas.microsoft.com/office/spreadsheetml/2009/9/main" objectType="Radio" lockText="1"/>
</file>

<file path=xl/ctrlProps/ctrlProp411.xml><?xml version="1.0" encoding="utf-8"?>
<formControlPr xmlns="http://schemas.microsoft.com/office/spreadsheetml/2009/9/main" objectType="Radio" lockText="1"/>
</file>

<file path=xl/ctrlProps/ctrlProp412.xml><?xml version="1.0" encoding="utf-8"?>
<formControlPr xmlns="http://schemas.microsoft.com/office/spreadsheetml/2009/9/main" objectType="Radio" lockText="1"/>
</file>

<file path=xl/ctrlProps/ctrlProp413.xml><?xml version="1.0" encoding="utf-8"?>
<formControlPr xmlns="http://schemas.microsoft.com/office/spreadsheetml/2009/9/main" objectType="Radio" lockText="1"/>
</file>

<file path=xl/ctrlProps/ctrlProp414.xml><?xml version="1.0" encoding="utf-8"?>
<formControlPr xmlns="http://schemas.microsoft.com/office/spreadsheetml/2009/9/main" objectType="Radio" firstButton="1" fmlaLink="$H$8" lockText="1"/>
</file>

<file path=xl/ctrlProps/ctrlProp415.xml><?xml version="1.0" encoding="utf-8"?>
<formControlPr xmlns="http://schemas.microsoft.com/office/spreadsheetml/2009/9/main" objectType="GBox" noThreeD="1"/>
</file>

<file path=xl/ctrlProps/ctrlProp416.xml><?xml version="1.0" encoding="utf-8"?>
<formControlPr xmlns="http://schemas.microsoft.com/office/spreadsheetml/2009/9/main" objectType="Radio" lockText="1"/>
</file>

<file path=xl/ctrlProps/ctrlProp417.xml><?xml version="1.0" encoding="utf-8"?>
<formControlPr xmlns="http://schemas.microsoft.com/office/spreadsheetml/2009/9/main" objectType="Radio" lockText="1"/>
</file>

<file path=xl/ctrlProps/ctrlProp418.xml><?xml version="1.0" encoding="utf-8"?>
<formControlPr xmlns="http://schemas.microsoft.com/office/spreadsheetml/2009/9/main" objectType="Radio" lockText="1"/>
</file>

<file path=xl/ctrlProps/ctrlProp419.xml><?xml version="1.0" encoding="utf-8"?>
<formControlPr xmlns="http://schemas.microsoft.com/office/spreadsheetml/2009/9/main" objectType="Radio" lockText="1"/>
</file>

<file path=xl/ctrlProps/ctrlProp42.xml><?xml version="1.0" encoding="utf-8"?>
<formControlPr xmlns="http://schemas.microsoft.com/office/spreadsheetml/2009/9/main" objectType="Radio" lockText="1"/>
</file>

<file path=xl/ctrlProps/ctrlProp420.xml><?xml version="1.0" encoding="utf-8"?>
<formControlPr xmlns="http://schemas.microsoft.com/office/spreadsheetml/2009/9/main" objectType="Radio" lockText="1"/>
</file>

<file path=xl/ctrlProps/ctrlProp421.xml><?xml version="1.0" encoding="utf-8"?>
<formControlPr xmlns="http://schemas.microsoft.com/office/spreadsheetml/2009/9/main" objectType="Radio" firstButton="1" fmlaLink="$H$9" lockText="1"/>
</file>

<file path=xl/ctrlProps/ctrlProp422.xml><?xml version="1.0" encoding="utf-8"?>
<formControlPr xmlns="http://schemas.microsoft.com/office/spreadsheetml/2009/9/main" objectType="GBox" noThreeD="1"/>
</file>

<file path=xl/ctrlProps/ctrlProp423.xml><?xml version="1.0" encoding="utf-8"?>
<formControlPr xmlns="http://schemas.microsoft.com/office/spreadsheetml/2009/9/main" objectType="Radio" lockText="1"/>
</file>

<file path=xl/ctrlProps/ctrlProp424.xml><?xml version="1.0" encoding="utf-8"?>
<formControlPr xmlns="http://schemas.microsoft.com/office/spreadsheetml/2009/9/main" objectType="Radio" lockText="1"/>
</file>

<file path=xl/ctrlProps/ctrlProp425.xml><?xml version="1.0" encoding="utf-8"?>
<formControlPr xmlns="http://schemas.microsoft.com/office/spreadsheetml/2009/9/main" objectType="Radio" lockText="1"/>
</file>

<file path=xl/ctrlProps/ctrlProp426.xml><?xml version="1.0" encoding="utf-8"?>
<formControlPr xmlns="http://schemas.microsoft.com/office/spreadsheetml/2009/9/main" objectType="Radio" lockText="1"/>
</file>

<file path=xl/ctrlProps/ctrlProp427.xml><?xml version="1.0" encoding="utf-8"?>
<formControlPr xmlns="http://schemas.microsoft.com/office/spreadsheetml/2009/9/main" objectType="Radio" lockText="1"/>
</file>

<file path=xl/ctrlProps/ctrlProp428.xml><?xml version="1.0" encoding="utf-8"?>
<formControlPr xmlns="http://schemas.microsoft.com/office/spreadsheetml/2009/9/main" objectType="Radio" firstButton="1" fmlaLink="$H$11" lockText="1"/>
</file>

<file path=xl/ctrlProps/ctrlProp429.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30.xml><?xml version="1.0" encoding="utf-8"?>
<formControlPr xmlns="http://schemas.microsoft.com/office/spreadsheetml/2009/9/main" objectType="Radio" lockText="1"/>
</file>

<file path=xl/ctrlProps/ctrlProp431.xml><?xml version="1.0" encoding="utf-8"?>
<formControlPr xmlns="http://schemas.microsoft.com/office/spreadsheetml/2009/9/main" objectType="Radio" lockText="1"/>
</file>

<file path=xl/ctrlProps/ctrlProp432.xml><?xml version="1.0" encoding="utf-8"?>
<formControlPr xmlns="http://schemas.microsoft.com/office/spreadsheetml/2009/9/main" objectType="Radio" lockText="1"/>
</file>

<file path=xl/ctrlProps/ctrlProp433.xml><?xml version="1.0" encoding="utf-8"?>
<formControlPr xmlns="http://schemas.microsoft.com/office/spreadsheetml/2009/9/main" objectType="Radio" lockText="1"/>
</file>

<file path=xl/ctrlProps/ctrlProp434.xml><?xml version="1.0" encoding="utf-8"?>
<formControlPr xmlns="http://schemas.microsoft.com/office/spreadsheetml/2009/9/main" objectType="Radio" lockText="1"/>
</file>

<file path=xl/ctrlProps/ctrlProp435.xml><?xml version="1.0" encoding="utf-8"?>
<formControlPr xmlns="http://schemas.microsoft.com/office/spreadsheetml/2009/9/main" objectType="Radio" firstButton="1" fmlaLink="$H$10" lockText="1"/>
</file>

<file path=xl/ctrlProps/ctrlProp436.xml><?xml version="1.0" encoding="utf-8"?>
<formControlPr xmlns="http://schemas.microsoft.com/office/spreadsheetml/2009/9/main" objectType="GBox" noThreeD="1"/>
</file>

<file path=xl/ctrlProps/ctrlProp437.xml><?xml version="1.0" encoding="utf-8"?>
<formControlPr xmlns="http://schemas.microsoft.com/office/spreadsheetml/2009/9/main" objectType="Radio" lockText="1"/>
</file>

<file path=xl/ctrlProps/ctrlProp438.xml><?xml version="1.0" encoding="utf-8"?>
<formControlPr xmlns="http://schemas.microsoft.com/office/spreadsheetml/2009/9/main" objectType="Radio" lockText="1"/>
</file>

<file path=xl/ctrlProps/ctrlProp439.xml><?xml version="1.0" encoding="utf-8"?>
<formControlPr xmlns="http://schemas.microsoft.com/office/spreadsheetml/2009/9/main" objectType="Radio" lockText="1"/>
</file>

<file path=xl/ctrlProps/ctrlProp44.xml><?xml version="1.0" encoding="utf-8"?>
<formControlPr xmlns="http://schemas.microsoft.com/office/spreadsheetml/2009/9/main" objectType="GBox" noThreeD="1"/>
</file>

<file path=xl/ctrlProps/ctrlProp440.xml><?xml version="1.0" encoding="utf-8"?>
<formControlPr xmlns="http://schemas.microsoft.com/office/spreadsheetml/2009/9/main" objectType="Radio" lockText="1"/>
</file>

<file path=xl/ctrlProps/ctrlProp441.xml><?xml version="1.0" encoding="utf-8"?>
<formControlPr xmlns="http://schemas.microsoft.com/office/spreadsheetml/2009/9/main" objectType="Radio" lockText="1"/>
</file>

<file path=xl/ctrlProps/ctrlProp442.xml><?xml version="1.0" encoding="utf-8"?>
<formControlPr xmlns="http://schemas.microsoft.com/office/spreadsheetml/2009/9/main" objectType="GBox" noThreeD="1"/>
</file>

<file path=xl/ctrlProps/ctrlProp443.xml><?xml version="1.0" encoding="utf-8"?>
<formControlPr xmlns="http://schemas.microsoft.com/office/spreadsheetml/2009/9/main" objectType="Radio" firstButton="1" fmlaLink="$H$6" lockText="1"/>
</file>

<file path=xl/ctrlProps/ctrlProp444.xml><?xml version="1.0" encoding="utf-8"?>
<formControlPr xmlns="http://schemas.microsoft.com/office/spreadsheetml/2009/9/main" objectType="GBox" noThreeD="1"/>
</file>

<file path=xl/ctrlProps/ctrlProp445.xml><?xml version="1.0" encoding="utf-8"?>
<formControlPr xmlns="http://schemas.microsoft.com/office/spreadsheetml/2009/9/main" objectType="Radio" lockText="1"/>
</file>

<file path=xl/ctrlProps/ctrlProp446.xml><?xml version="1.0" encoding="utf-8"?>
<formControlPr xmlns="http://schemas.microsoft.com/office/spreadsheetml/2009/9/main" objectType="Radio" lockText="1"/>
</file>

<file path=xl/ctrlProps/ctrlProp447.xml><?xml version="1.0" encoding="utf-8"?>
<formControlPr xmlns="http://schemas.microsoft.com/office/spreadsheetml/2009/9/main" objectType="Radio" lockText="1"/>
</file>

<file path=xl/ctrlProps/ctrlProp448.xml><?xml version="1.0" encoding="utf-8"?>
<formControlPr xmlns="http://schemas.microsoft.com/office/spreadsheetml/2009/9/main" objectType="Radio" lockText="1"/>
</file>

<file path=xl/ctrlProps/ctrlProp449.xml><?xml version="1.0" encoding="utf-8"?>
<formControlPr xmlns="http://schemas.microsoft.com/office/spreadsheetml/2009/9/main" objectType="Radio" lockText="1"/>
</file>

<file path=xl/ctrlProps/ctrlProp45.xml><?xml version="1.0" encoding="utf-8"?>
<formControlPr xmlns="http://schemas.microsoft.com/office/spreadsheetml/2009/9/main" objectType="GBox" noThreeD="1"/>
</file>

<file path=xl/ctrlProps/ctrlProp450.xml><?xml version="1.0" encoding="utf-8"?>
<formControlPr xmlns="http://schemas.microsoft.com/office/spreadsheetml/2009/9/main" objectType="Radio" firstButton="1" fmlaLink="$H$7" lockText="1"/>
</file>

<file path=xl/ctrlProps/ctrlProp451.xml><?xml version="1.0" encoding="utf-8"?>
<formControlPr xmlns="http://schemas.microsoft.com/office/spreadsheetml/2009/9/main" objectType="GBox" noThreeD="1"/>
</file>

<file path=xl/ctrlProps/ctrlProp452.xml><?xml version="1.0" encoding="utf-8"?>
<formControlPr xmlns="http://schemas.microsoft.com/office/spreadsheetml/2009/9/main" objectType="Radio" lockText="1"/>
</file>

<file path=xl/ctrlProps/ctrlProp453.xml><?xml version="1.0" encoding="utf-8"?>
<formControlPr xmlns="http://schemas.microsoft.com/office/spreadsheetml/2009/9/main" objectType="Radio" lockText="1"/>
</file>

<file path=xl/ctrlProps/ctrlProp454.xml><?xml version="1.0" encoding="utf-8"?>
<formControlPr xmlns="http://schemas.microsoft.com/office/spreadsheetml/2009/9/main" objectType="Radio" lockText="1"/>
</file>

<file path=xl/ctrlProps/ctrlProp455.xml><?xml version="1.0" encoding="utf-8"?>
<formControlPr xmlns="http://schemas.microsoft.com/office/spreadsheetml/2009/9/main" objectType="Radio" lockText="1"/>
</file>

<file path=xl/ctrlProps/ctrlProp456.xml><?xml version="1.0" encoding="utf-8"?>
<formControlPr xmlns="http://schemas.microsoft.com/office/spreadsheetml/2009/9/main" objectType="Radio" lockText="1"/>
</file>

<file path=xl/ctrlProps/ctrlProp457.xml><?xml version="1.0" encoding="utf-8"?>
<formControlPr xmlns="http://schemas.microsoft.com/office/spreadsheetml/2009/9/main" objectType="Radio" firstButton="1" fmlaLink="$H$8" lockText="1"/>
</file>

<file path=xl/ctrlProps/ctrlProp458.xml><?xml version="1.0" encoding="utf-8"?>
<formControlPr xmlns="http://schemas.microsoft.com/office/spreadsheetml/2009/9/main" objectType="GBox" noThreeD="1"/>
</file>

<file path=xl/ctrlProps/ctrlProp459.xml><?xml version="1.0" encoding="utf-8"?>
<formControlPr xmlns="http://schemas.microsoft.com/office/spreadsheetml/2009/9/main" objectType="Radio" lockText="1"/>
</file>

<file path=xl/ctrlProps/ctrlProp46.xml><?xml version="1.0" encoding="utf-8"?>
<formControlPr xmlns="http://schemas.microsoft.com/office/spreadsheetml/2009/9/main" objectType="GBox" noThreeD="1"/>
</file>

<file path=xl/ctrlProps/ctrlProp460.xml><?xml version="1.0" encoding="utf-8"?>
<formControlPr xmlns="http://schemas.microsoft.com/office/spreadsheetml/2009/9/main" objectType="Radio" lockText="1"/>
</file>

<file path=xl/ctrlProps/ctrlProp461.xml><?xml version="1.0" encoding="utf-8"?>
<formControlPr xmlns="http://schemas.microsoft.com/office/spreadsheetml/2009/9/main" objectType="Radio" lockText="1"/>
</file>

<file path=xl/ctrlProps/ctrlProp462.xml><?xml version="1.0" encoding="utf-8"?>
<formControlPr xmlns="http://schemas.microsoft.com/office/spreadsheetml/2009/9/main" objectType="Radio" lockText="1"/>
</file>

<file path=xl/ctrlProps/ctrlProp463.xml><?xml version="1.0" encoding="utf-8"?>
<formControlPr xmlns="http://schemas.microsoft.com/office/spreadsheetml/2009/9/main" objectType="Radio" lockText="1"/>
</file>

<file path=xl/ctrlProps/ctrlProp464.xml><?xml version="1.0" encoding="utf-8"?>
<formControlPr xmlns="http://schemas.microsoft.com/office/spreadsheetml/2009/9/main" objectType="Radio" firstButton="1" fmlaLink="$H$9" lockText="1"/>
</file>

<file path=xl/ctrlProps/ctrlProp465.xml><?xml version="1.0" encoding="utf-8"?>
<formControlPr xmlns="http://schemas.microsoft.com/office/spreadsheetml/2009/9/main" objectType="GBox" noThreeD="1"/>
</file>

<file path=xl/ctrlProps/ctrlProp466.xml><?xml version="1.0" encoding="utf-8"?>
<formControlPr xmlns="http://schemas.microsoft.com/office/spreadsheetml/2009/9/main" objectType="Radio" lockText="1"/>
</file>

<file path=xl/ctrlProps/ctrlProp467.xml><?xml version="1.0" encoding="utf-8"?>
<formControlPr xmlns="http://schemas.microsoft.com/office/spreadsheetml/2009/9/main" objectType="Radio" lockText="1"/>
</file>

<file path=xl/ctrlProps/ctrlProp468.xml><?xml version="1.0" encoding="utf-8"?>
<formControlPr xmlns="http://schemas.microsoft.com/office/spreadsheetml/2009/9/main" objectType="Radio" lockText="1"/>
</file>

<file path=xl/ctrlProps/ctrlProp469.xml><?xml version="1.0" encoding="utf-8"?>
<formControlPr xmlns="http://schemas.microsoft.com/office/spreadsheetml/2009/9/main" objectType="Radio" lockText="1"/>
</file>

<file path=xl/ctrlProps/ctrlProp47.xml><?xml version="1.0" encoding="utf-8"?>
<formControlPr xmlns="http://schemas.microsoft.com/office/spreadsheetml/2009/9/main" objectType="GBox" noThreeD="1"/>
</file>

<file path=xl/ctrlProps/ctrlProp470.xml><?xml version="1.0" encoding="utf-8"?>
<formControlPr xmlns="http://schemas.microsoft.com/office/spreadsheetml/2009/9/main" objectType="Radio" lockText="1"/>
</file>

<file path=xl/ctrlProps/ctrlProp471.xml><?xml version="1.0" encoding="utf-8"?>
<formControlPr xmlns="http://schemas.microsoft.com/office/spreadsheetml/2009/9/main" objectType="GBox" noThreeD="1"/>
</file>

<file path=xl/ctrlProps/ctrlProp472.xml><?xml version="1.0" encoding="utf-8"?>
<formControlPr xmlns="http://schemas.microsoft.com/office/spreadsheetml/2009/9/main" objectType="Radio" firstButton="1" fmlaLink="$H$12" lockText="1"/>
</file>

<file path=xl/ctrlProps/ctrlProp473.xml><?xml version="1.0" encoding="utf-8"?>
<formControlPr xmlns="http://schemas.microsoft.com/office/spreadsheetml/2009/9/main" objectType="GBox" noThreeD="1"/>
</file>

<file path=xl/ctrlProps/ctrlProp474.xml><?xml version="1.0" encoding="utf-8"?>
<formControlPr xmlns="http://schemas.microsoft.com/office/spreadsheetml/2009/9/main" objectType="Radio" lockText="1"/>
</file>

<file path=xl/ctrlProps/ctrlProp475.xml><?xml version="1.0" encoding="utf-8"?>
<formControlPr xmlns="http://schemas.microsoft.com/office/spreadsheetml/2009/9/main" objectType="Radio" lockText="1"/>
</file>

<file path=xl/ctrlProps/ctrlProp476.xml><?xml version="1.0" encoding="utf-8"?>
<formControlPr xmlns="http://schemas.microsoft.com/office/spreadsheetml/2009/9/main" objectType="Radio" lockText="1"/>
</file>

<file path=xl/ctrlProps/ctrlProp477.xml><?xml version="1.0" encoding="utf-8"?>
<formControlPr xmlns="http://schemas.microsoft.com/office/spreadsheetml/2009/9/main" objectType="Radio" lockText="1"/>
</file>

<file path=xl/ctrlProps/ctrlProp478.xml><?xml version="1.0" encoding="utf-8"?>
<formControlPr xmlns="http://schemas.microsoft.com/office/spreadsheetml/2009/9/main" objectType="Radio" lockText="1"/>
</file>

<file path=xl/ctrlProps/ctrlProp479.xml><?xml version="1.0" encoding="utf-8"?>
<formControlPr xmlns="http://schemas.microsoft.com/office/spreadsheetml/2009/9/main" objectType="GBox" noThreeD="1"/>
</file>

<file path=xl/ctrlProps/ctrlProp48.xml><?xml version="1.0" encoding="utf-8"?>
<formControlPr xmlns="http://schemas.microsoft.com/office/spreadsheetml/2009/9/main" objectType="Radio" firstButton="1" fmlaLink="$H$14" lockText="1"/>
</file>

<file path=xl/ctrlProps/ctrlProp480.xml><?xml version="1.0" encoding="utf-8"?>
<formControlPr xmlns="http://schemas.microsoft.com/office/spreadsheetml/2009/9/main" objectType="Radio" firstButton="1" fmlaLink="$H$13" lockText="1"/>
</file>

<file path=xl/ctrlProps/ctrlProp481.xml><?xml version="1.0" encoding="utf-8"?>
<formControlPr xmlns="http://schemas.microsoft.com/office/spreadsheetml/2009/9/main" objectType="GBox" noThreeD="1"/>
</file>

<file path=xl/ctrlProps/ctrlProp482.xml><?xml version="1.0" encoding="utf-8"?>
<formControlPr xmlns="http://schemas.microsoft.com/office/spreadsheetml/2009/9/main" objectType="Radio" lockText="1"/>
</file>

<file path=xl/ctrlProps/ctrlProp483.xml><?xml version="1.0" encoding="utf-8"?>
<formControlPr xmlns="http://schemas.microsoft.com/office/spreadsheetml/2009/9/main" objectType="Radio" lockText="1"/>
</file>

<file path=xl/ctrlProps/ctrlProp484.xml><?xml version="1.0" encoding="utf-8"?>
<formControlPr xmlns="http://schemas.microsoft.com/office/spreadsheetml/2009/9/main" objectType="Radio" lockText="1"/>
</file>

<file path=xl/ctrlProps/ctrlProp485.xml><?xml version="1.0" encoding="utf-8"?>
<formControlPr xmlns="http://schemas.microsoft.com/office/spreadsheetml/2009/9/main" objectType="Radio" lockText="1"/>
</file>

<file path=xl/ctrlProps/ctrlProp486.xml><?xml version="1.0" encoding="utf-8"?>
<formControlPr xmlns="http://schemas.microsoft.com/office/spreadsheetml/2009/9/main" objectType="Radio" lockText="1"/>
</file>

<file path=xl/ctrlProps/ctrlProp487.xml><?xml version="1.0" encoding="utf-8"?>
<formControlPr xmlns="http://schemas.microsoft.com/office/spreadsheetml/2009/9/main" objectType="GBox" noThreeD="1"/>
</file>

<file path=xl/ctrlProps/ctrlProp488.xml><?xml version="1.0" encoding="utf-8"?>
<formControlPr xmlns="http://schemas.microsoft.com/office/spreadsheetml/2009/9/main" objectType="Radio" firstButton="1" fmlaLink="$H$14" lockText="1"/>
</file>

<file path=xl/ctrlProps/ctrlProp489.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490.xml><?xml version="1.0" encoding="utf-8"?>
<formControlPr xmlns="http://schemas.microsoft.com/office/spreadsheetml/2009/9/main" objectType="Radio" lockText="1"/>
</file>

<file path=xl/ctrlProps/ctrlProp491.xml><?xml version="1.0" encoding="utf-8"?>
<formControlPr xmlns="http://schemas.microsoft.com/office/spreadsheetml/2009/9/main" objectType="Radio" lockText="1"/>
</file>

<file path=xl/ctrlProps/ctrlProp492.xml><?xml version="1.0" encoding="utf-8"?>
<formControlPr xmlns="http://schemas.microsoft.com/office/spreadsheetml/2009/9/main" objectType="Radio" lockText="1"/>
</file>

<file path=xl/ctrlProps/ctrlProp493.xml><?xml version="1.0" encoding="utf-8"?>
<formControlPr xmlns="http://schemas.microsoft.com/office/spreadsheetml/2009/9/main" objectType="Radio" lockText="1"/>
</file>

<file path=xl/ctrlProps/ctrlProp494.xml><?xml version="1.0" encoding="utf-8"?>
<formControlPr xmlns="http://schemas.microsoft.com/office/spreadsheetml/2009/9/main" objectType="Radio" lockText="1"/>
</file>

<file path=xl/ctrlProps/ctrlProp495.xml><?xml version="1.0" encoding="utf-8"?>
<formControlPr xmlns="http://schemas.microsoft.com/office/spreadsheetml/2009/9/main" objectType="GBox" noThreeD="1"/>
</file>

<file path=xl/ctrlProps/ctrlProp496.xml><?xml version="1.0" encoding="utf-8"?>
<formControlPr xmlns="http://schemas.microsoft.com/office/spreadsheetml/2009/9/main" objectType="Radio" firstButton="1" fmlaLink="$H$15" lockText="1"/>
</file>

<file path=xl/ctrlProps/ctrlProp497.xml><?xml version="1.0" encoding="utf-8"?>
<formControlPr xmlns="http://schemas.microsoft.com/office/spreadsheetml/2009/9/main" objectType="GBox" noThreeD="1"/>
</file>

<file path=xl/ctrlProps/ctrlProp498.xml><?xml version="1.0" encoding="utf-8"?>
<formControlPr xmlns="http://schemas.microsoft.com/office/spreadsheetml/2009/9/main" objectType="Radio" lockText="1"/>
</file>

<file path=xl/ctrlProps/ctrlProp499.xml><?xml version="1.0" encoding="utf-8"?>
<formControlPr xmlns="http://schemas.microsoft.com/office/spreadsheetml/2009/9/main" objectType="Radio" lockText="1"/>
</file>

<file path=xl/ctrlProps/ctrlProp5.xml><?xml version="1.0" encoding="utf-8"?>
<formControlPr xmlns="http://schemas.microsoft.com/office/spreadsheetml/2009/9/main" objectType="Radio" lockText="1"/>
</file>

<file path=xl/ctrlProps/ctrlProp50.xml><?xml version="1.0" encoding="utf-8"?>
<formControlPr xmlns="http://schemas.microsoft.com/office/spreadsheetml/2009/9/main" objectType="Radio" lockText="1"/>
</file>

<file path=xl/ctrlProps/ctrlProp500.xml><?xml version="1.0" encoding="utf-8"?>
<formControlPr xmlns="http://schemas.microsoft.com/office/spreadsheetml/2009/9/main" objectType="Radio" lockText="1"/>
</file>

<file path=xl/ctrlProps/ctrlProp501.xml><?xml version="1.0" encoding="utf-8"?>
<formControlPr xmlns="http://schemas.microsoft.com/office/spreadsheetml/2009/9/main" objectType="Radio" lockText="1"/>
</file>

<file path=xl/ctrlProps/ctrlProp502.xml><?xml version="1.0" encoding="utf-8"?>
<formControlPr xmlns="http://schemas.microsoft.com/office/spreadsheetml/2009/9/main" objectType="Radio" lockText="1"/>
</file>

<file path=xl/ctrlProps/ctrlProp503.xml><?xml version="1.0" encoding="utf-8"?>
<formControlPr xmlns="http://schemas.microsoft.com/office/spreadsheetml/2009/9/main" objectType="GBox" noThreeD="1"/>
</file>

<file path=xl/ctrlProps/ctrlProp504.xml><?xml version="1.0" encoding="utf-8"?>
<formControlPr xmlns="http://schemas.microsoft.com/office/spreadsheetml/2009/9/main" objectType="Radio" firstButton="1" fmlaLink="$H$16" lockText="1"/>
</file>

<file path=xl/ctrlProps/ctrlProp505.xml><?xml version="1.0" encoding="utf-8"?>
<formControlPr xmlns="http://schemas.microsoft.com/office/spreadsheetml/2009/9/main" objectType="GBox" noThreeD="1"/>
</file>

<file path=xl/ctrlProps/ctrlProp506.xml><?xml version="1.0" encoding="utf-8"?>
<formControlPr xmlns="http://schemas.microsoft.com/office/spreadsheetml/2009/9/main" objectType="Radio" lockText="1"/>
</file>

<file path=xl/ctrlProps/ctrlProp507.xml><?xml version="1.0" encoding="utf-8"?>
<formControlPr xmlns="http://schemas.microsoft.com/office/spreadsheetml/2009/9/main" objectType="Radio" lockText="1"/>
</file>

<file path=xl/ctrlProps/ctrlProp508.xml><?xml version="1.0" encoding="utf-8"?>
<formControlPr xmlns="http://schemas.microsoft.com/office/spreadsheetml/2009/9/main" objectType="Radio" lockText="1"/>
</file>

<file path=xl/ctrlProps/ctrlProp509.xml><?xml version="1.0" encoding="utf-8"?>
<formControlPr xmlns="http://schemas.microsoft.com/office/spreadsheetml/2009/9/main" objectType="Radio" lockText="1"/>
</file>

<file path=xl/ctrlProps/ctrlProp51.xml><?xml version="1.0" encoding="utf-8"?>
<formControlPr xmlns="http://schemas.microsoft.com/office/spreadsheetml/2009/9/main" objectType="Radio" lockText="1"/>
</file>

<file path=xl/ctrlProps/ctrlProp510.xml><?xml version="1.0" encoding="utf-8"?>
<formControlPr xmlns="http://schemas.microsoft.com/office/spreadsheetml/2009/9/main" objectType="Radio" lockText="1"/>
</file>

<file path=xl/ctrlProps/ctrlProp511.xml><?xml version="1.0" encoding="utf-8"?>
<formControlPr xmlns="http://schemas.microsoft.com/office/spreadsheetml/2009/9/main" objectType="GBox" noThreeD="1"/>
</file>

<file path=xl/ctrlProps/ctrlProp512.xml><?xml version="1.0" encoding="utf-8"?>
<formControlPr xmlns="http://schemas.microsoft.com/office/spreadsheetml/2009/9/main" objectType="Radio" firstButton="1" fmlaLink="$H$17" lockText="1"/>
</file>

<file path=xl/ctrlProps/ctrlProp513.xml><?xml version="1.0" encoding="utf-8"?>
<formControlPr xmlns="http://schemas.microsoft.com/office/spreadsheetml/2009/9/main" objectType="GBox" noThreeD="1"/>
</file>

<file path=xl/ctrlProps/ctrlProp514.xml><?xml version="1.0" encoding="utf-8"?>
<formControlPr xmlns="http://schemas.microsoft.com/office/spreadsheetml/2009/9/main" objectType="Radio" lockText="1"/>
</file>

<file path=xl/ctrlProps/ctrlProp515.xml><?xml version="1.0" encoding="utf-8"?>
<formControlPr xmlns="http://schemas.microsoft.com/office/spreadsheetml/2009/9/main" objectType="Radio" lockText="1"/>
</file>

<file path=xl/ctrlProps/ctrlProp516.xml><?xml version="1.0" encoding="utf-8"?>
<formControlPr xmlns="http://schemas.microsoft.com/office/spreadsheetml/2009/9/main" objectType="Radio" lockText="1"/>
</file>

<file path=xl/ctrlProps/ctrlProp517.xml><?xml version="1.0" encoding="utf-8"?>
<formControlPr xmlns="http://schemas.microsoft.com/office/spreadsheetml/2009/9/main" objectType="Radio" lockText="1"/>
</file>

<file path=xl/ctrlProps/ctrlProp518.xml><?xml version="1.0" encoding="utf-8"?>
<formControlPr xmlns="http://schemas.microsoft.com/office/spreadsheetml/2009/9/main" objectType="Radio" lockText="1"/>
</file>

<file path=xl/ctrlProps/ctrlProp519.xml><?xml version="1.0" encoding="utf-8"?>
<formControlPr xmlns="http://schemas.microsoft.com/office/spreadsheetml/2009/9/main" objectType="Radio" firstButton="1" fmlaLink="$H$18" lockText="1"/>
</file>

<file path=xl/ctrlProps/ctrlProp52.xml><?xml version="1.0" encoding="utf-8"?>
<formControlPr xmlns="http://schemas.microsoft.com/office/spreadsheetml/2009/9/main" objectType="Radio" lockText="1"/>
</file>

<file path=xl/ctrlProps/ctrlProp520.xml><?xml version="1.0" encoding="utf-8"?>
<formControlPr xmlns="http://schemas.microsoft.com/office/spreadsheetml/2009/9/main" objectType="GBox" noThreeD="1"/>
</file>

<file path=xl/ctrlProps/ctrlProp521.xml><?xml version="1.0" encoding="utf-8"?>
<formControlPr xmlns="http://schemas.microsoft.com/office/spreadsheetml/2009/9/main" objectType="Radio" lockText="1"/>
</file>

<file path=xl/ctrlProps/ctrlProp522.xml><?xml version="1.0" encoding="utf-8"?>
<formControlPr xmlns="http://schemas.microsoft.com/office/spreadsheetml/2009/9/main" objectType="Radio" lockText="1"/>
</file>

<file path=xl/ctrlProps/ctrlProp523.xml><?xml version="1.0" encoding="utf-8"?>
<formControlPr xmlns="http://schemas.microsoft.com/office/spreadsheetml/2009/9/main" objectType="Radio" lockText="1"/>
</file>

<file path=xl/ctrlProps/ctrlProp524.xml><?xml version="1.0" encoding="utf-8"?>
<formControlPr xmlns="http://schemas.microsoft.com/office/spreadsheetml/2009/9/main" objectType="Radio" lockText="1"/>
</file>

<file path=xl/ctrlProps/ctrlProp525.xml><?xml version="1.0" encoding="utf-8"?>
<formControlPr xmlns="http://schemas.microsoft.com/office/spreadsheetml/2009/9/main" objectType="Radio" lockText="1"/>
</file>

<file path=xl/ctrlProps/ctrlProp526.xml><?xml version="1.0" encoding="utf-8"?>
<formControlPr xmlns="http://schemas.microsoft.com/office/spreadsheetml/2009/9/main" objectType="Radio" firstButton="1" fmlaLink="$H$19" lockText="1"/>
</file>

<file path=xl/ctrlProps/ctrlProp527.xml><?xml version="1.0" encoding="utf-8"?>
<formControlPr xmlns="http://schemas.microsoft.com/office/spreadsheetml/2009/9/main" objectType="GBox" noThreeD="1"/>
</file>

<file path=xl/ctrlProps/ctrlProp528.xml><?xml version="1.0" encoding="utf-8"?>
<formControlPr xmlns="http://schemas.microsoft.com/office/spreadsheetml/2009/9/main" objectType="Radio" lockText="1"/>
</file>

<file path=xl/ctrlProps/ctrlProp529.xml><?xml version="1.0" encoding="utf-8"?>
<formControlPr xmlns="http://schemas.microsoft.com/office/spreadsheetml/2009/9/main" objectType="Radio" lockText="1"/>
</file>

<file path=xl/ctrlProps/ctrlProp53.xml><?xml version="1.0" encoding="utf-8"?>
<formControlPr xmlns="http://schemas.microsoft.com/office/spreadsheetml/2009/9/main" objectType="Radio" lockText="1"/>
</file>

<file path=xl/ctrlProps/ctrlProp530.xml><?xml version="1.0" encoding="utf-8"?>
<formControlPr xmlns="http://schemas.microsoft.com/office/spreadsheetml/2009/9/main" objectType="Radio" lockText="1"/>
</file>

<file path=xl/ctrlProps/ctrlProp531.xml><?xml version="1.0" encoding="utf-8"?>
<formControlPr xmlns="http://schemas.microsoft.com/office/spreadsheetml/2009/9/main" objectType="Radio" lockText="1"/>
</file>

<file path=xl/ctrlProps/ctrlProp532.xml><?xml version="1.0" encoding="utf-8"?>
<formControlPr xmlns="http://schemas.microsoft.com/office/spreadsheetml/2009/9/main" objectType="Radio" lockText="1"/>
</file>

<file path=xl/ctrlProps/ctrlProp533.xml><?xml version="1.0" encoding="utf-8"?>
<formControlPr xmlns="http://schemas.microsoft.com/office/spreadsheetml/2009/9/main" objectType="Radio" firstButton="1" fmlaLink="$H$20" lockText="1"/>
</file>

<file path=xl/ctrlProps/ctrlProp534.xml><?xml version="1.0" encoding="utf-8"?>
<formControlPr xmlns="http://schemas.microsoft.com/office/spreadsheetml/2009/9/main" objectType="GBox" noThreeD="1"/>
</file>

<file path=xl/ctrlProps/ctrlProp535.xml><?xml version="1.0" encoding="utf-8"?>
<formControlPr xmlns="http://schemas.microsoft.com/office/spreadsheetml/2009/9/main" objectType="Radio" lockText="1"/>
</file>

<file path=xl/ctrlProps/ctrlProp536.xml><?xml version="1.0" encoding="utf-8"?>
<formControlPr xmlns="http://schemas.microsoft.com/office/spreadsheetml/2009/9/main" objectType="Radio" lockText="1"/>
</file>

<file path=xl/ctrlProps/ctrlProp537.xml><?xml version="1.0" encoding="utf-8"?>
<formControlPr xmlns="http://schemas.microsoft.com/office/spreadsheetml/2009/9/main" objectType="Radio" lockText="1"/>
</file>

<file path=xl/ctrlProps/ctrlProp538.xml><?xml version="1.0" encoding="utf-8"?>
<formControlPr xmlns="http://schemas.microsoft.com/office/spreadsheetml/2009/9/main" objectType="Radio" lockText="1"/>
</file>

<file path=xl/ctrlProps/ctrlProp539.xml><?xml version="1.0" encoding="utf-8"?>
<formControlPr xmlns="http://schemas.microsoft.com/office/spreadsheetml/2009/9/main" objectType="Radio" lockText="1"/>
</file>

<file path=xl/ctrlProps/ctrlProp54.xml><?xml version="1.0" encoding="utf-8"?>
<formControlPr xmlns="http://schemas.microsoft.com/office/spreadsheetml/2009/9/main" objectType="Radio" lockText="1"/>
</file>

<file path=xl/ctrlProps/ctrlProp540.xml><?xml version="1.0" encoding="utf-8"?>
<formControlPr xmlns="http://schemas.microsoft.com/office/spreadsheetml/2009/9/main" objectType="Radio" firstButton="1" fmlaLink="$H$21" lockText="1"/>
</file>

<file path=xl/ctrlProps/ctrlProp541.xml><?xml version="1.0" encoding="utf-8"?>
<formControlPr xmlns="http://schemas.microsoft.com/office/spreadsheetml/2009/9/main" objectType="GBox" noThreeD="1"/>
</file>

<file path=xl/ctrlProps/ctrlProp542.xml><?xml version="1.0" encoding="utf-8"?>
<formControlPr xmlns="http://schemas.microsoft.com/office/spreadsheetml/2009/9/main" objectType="Radio" lockText="1"/>
</file>

<file path=xl/ctrlProps/ctrlProp543.xml><?xml version="1.0" encoding="utf-8"?>
<formControlPr xmlns="http://schemas.microsoft.com/office/spreadsheetml/2009/9/main" objectType="Radio" lockText="1"/>
</file>

<file path=xl/ctrlProps/ctrlProp544.xml><?xml version="1.0" encoding="utf-8"?>
<formControlPr xmlns="http://schemas.microsoft.com/office/spreadsheetml/2009/9/main" objectType="Radio" lockText="1"/>
</file>

<file path=xl/ctrlProps/ctrlProp545.xml><?xml version="1.0" encoding="utf-8"?>
<formControlPr xmlns="http://schemas.microsoft.com/office/spreadsheetml/2009/9/main" objectType="Radio" lockText="1"/>
</file>

<file path=xl/ctrlProps/ctrlProp546.xml><?xml version="1.0" encoding="utf-8"?>
<formControlPr xmlns="http://schemas.microsoft.com/office/spreadsheetml/2009/9/main" objectType="Radio" lockText="1"/>
</file>

<file path=xl/ctrlProps/ctrlProp547.xml><?xml version="1.0" encoding="utf-8"?>
<formControlPr xmlns="http://schemas.microsoft.com/office/spreadsheetml/2009/9/main" objectType="Radio" firstButton="1" fmlaLink="$H$11" lockText="1"/>
</file>

<file path=xl/ctrlProps/ctrlProp548.xml><?xml version="1.0" encoding="utf-8"?>
<formControlPr xmlns="http://schemas.microsoft.com/office/spreadsheetml/2009/9/main" objectType="GBox" noThreeD="1"/>
</file>

<file path=xl/ctrlProps/ctrlProp549.xml><?xml version="1.0" encoding="utf-8"?>
<formControlPr xmlns="http://schemas.microsoft.com/office/spreadsheetml/2009/9/main" objectType="Radio" lockText="1"/>
</file>

<file path=xl/ctrlProps/ctrlProp55.xml><?xml version="1.0" encoding="utf-8"?>
<formControlPr xmlns="http://schemas.microsoft.com/office/spreadsheetml/2009/9/main" objectType="GBox" noThreeD="1"/>
</file>

<file path=xl/ctrlProps/ctrlProp550.xml><?xml version="1.0" encoding="utf-8"?>
<formControlPr xmlns="http://schemas.microsoft.com/office/spreadsheetml/2009/9/main" objectType="Radio" lockText="1"/>
</file>

<file path=xl/ctrlProps/ctrlProp551.xml><?xml version="1.0" encoding="utf-8"?>
<formControlPr xmlns="http://schemas.microsoft.com/office/spreadsheetml/2009/9/main" objectType="Radio" lockText="1"/>
</file>

<file path=xl/ctrlProps/ctrlProp552.xml><?xml version="1.0" encoding="utf-8"?>
<formControlPr xmlns="http://schemas.microsoft.com/office/spreadsheetml/2009/9/main" objectType="Radio" lockText="1"/>
</file>

<file path=xl/ctrlProps/ctrlProp553.xml><?xml version="1.0" encoding="utf-8"?>
<formControlPr xmlns="http://schemas.microsoft.com/office/spreadsheetml/2009/9/main" objectType="Radio" lockText="1"/>
</file>

<file path=xl/ctrlProps/ctrlProp554.xml><?xml version="1.0" encoding="utf-8"?>
<formControlPr xmlns="http://schemas.microsoft.com/office/spreadsheetml/2009/9/main" objectType="Radio" firstButton="1" fmlaLink="$H$10" lockText="1"/>
</file>

<file path=xl/ctrlProps/ctrlProp555.xml><?xml version="1.0" encoding="utf-8"?>
<formControlPr xmlns="http://schemas.microsoft.com/office/spreadsheetml/2009/9/main" objectType="GBox" noThreeD="1"/>
</file>

<file path=xl/ctrlProps/ctrlProp556.xml><?xml version="1.0" encoding="utf-8"?>
<formControlPr xmlns="http://schemas.microsoft.com/office/spreadsheetml/2009/9/main" objectType="Radio" lockText="1"/>
</file>

<file path=xl/ctrlProps/ctrlProp557.xml><?xml version="1.0" encoding="utf-8"?>
<formControlPr xmlns="http://schemas.microsoft.com/office/spreadsheetml/2009/9/main" objectType="Radio" lockText="1"/>
</file>

<file path=xl/ctrlProps/ctrlProp558.xml><?xml version="1.0" encoding="utf-8"?>
<formControlPr xmlns="http://schemas.microsoft.com/office/spreadsheetml/2009/9/main" objectType="Radio" lockText="1"/>
</file>

<file path=xl/ctrlProps/ctrlProp559.xml><?xml version="1.0" encoding="utf-8"?>
<formControlPr xmlns="http://schemas.microsoft.com/office/spreadsheetml/2009/9/main" objectType="Radio" lockText="1"/>
</file>

<file path=xl/ctrlProps/ctrlProp56.xml><?xml version="1.0" encoding="utf-8"?>
<formControlPr xmlns="http://schemas.microsoft.com/office/spreadsheetml/2009/9/main" objectType="GBox" noThreeD="1"/>
</file>

<file path=xl/ctrlProps/ctrlProp560.xml><?xml version="1.0" encoding="utf-8"?>
<formControlPr xmlns="http://schemas.microsoft.com/office/spreadsheetml/2009/9/main" objectType="Radio" lockText="1"/>
</file>

<file path=xl/ctrlProps/ctrlProp561.xml><?xml version="1.0" encoding="utf-8"?>
<formControlPr xmlns="http://schemas.microsoft.com/office/spreadsheetml/2009/9/main" objectType="GBox" noThreeD="1"/>
</file>

<file path=xl/ctrlProps/ctrlProp562.xml><?xml version="1.0" encoding="utf-8"?>
<formControlPr xmlns="http://schemas.microsoft.com/office/spreadsheetml/2009/9/main" objectType="Radio" firstButton="1" fmlaLink="$H$6" lockText="1"/>
</file>

<file path=xl/ctrlProps/ctrlProp563.xml><?xml version="1.0" encoding="utf-8"?>
<formControlPr xmlns="http://schemas.microsoft.com/office/spreadsheetml/2009/9/main" objectType="GBox" noThreeD="1"/>
</file>

<file path=xl/ctrlProps/ctrlProp564.xml><?xml version="1.0" encoding="utf-8"?>
<formControlPr xmlns="http://schemas.microsoft.com/office/spreadsheetml/2009/9/main" objectType="Radio" lockText="1"/>
</file>

<file path=xl/ctrlProps/ctrlProp565.xml><?xml version="1.0" encoding="utf-8"?>
<formControlPr xmlns="http://schemas.microsoft.com/office/spreadsheetml/2009/9/main" objectType="Radio" lockText="1"/>
</file>

<file path=xl/ctrlProps/ctrlProp566.xml><?xml version="1.0" encoding="utf-8"?>
<formControlPr xmlns="http://schemas.microsoft.com/office/spreadsheetml/2009/9/main" objectType="Radio" lockText="1"/>
</file>

<file path=xl/ctrlProps/ctrlProp567.xml><?xml version="1.0" encoding="utf-8"?>
<formControlPr xmlns="http://schemas.microsoft.com/office/spreadsheetml/2009/9/main" objectType="Radio" lockText="1"/>
</file>

<file path=xl/ctrlProps/ctrlProp568.xml><?xml version="1.0" encoding="utf-8"?>
<formControlPr xmlns="http://schemas.microsoft.com/office/spreadsheetml/2009/9/main" objectType="Radio" lockText="1"/>
</file>

<file path=xl/ctrlProps/ctrlProp569.xml><?xml version="1.0" encoding="utf-8"?>
<formControlPr xmlns="http://schemas.microsoft.com/office/spreadsheetml/2009/9/main" objectType="Radio" firstButton="1" fmlaLink="$H$7" lockText="1"/>
</file>

<file path=xl/ctrlProps/ctrlProp57.xml><?xml version="1.0" encoding="utf-8"?>
<formControlPr xmlns="http://schemas.microsoft.com/office/spreadsheetml/2009/9/main" objectType="GBox" noThreeD="1"/>
</file>

<file path=xl/ctrlProps/ctrlProp570.xml><?xml version="1.0" encoding="utf-8"?>
<formControlPr xmlns="http://schemas.microsoft.com/office/spreadsheetml/2009/9/main" objectType="GBox" noThreeD="1"/>
</file>

<file path=xl/ctrlProps/ctrlProp571.xml><?xml version="1.0" encoding="utf-8"?>
<formControlPr xmlns="http://schemas.microsoft.com/office/spreadsheetml/2009/9/main" objectType="Radio" lockText="1"/>
</file>

<file path=xl/ctrlProps/ctrlProp572.xml><?xml version="1.0" encoding="utf-8"?>
<formControlPr xmlns="http://schemas.microsoft.com/office/spreadsheetml/2009/9/main" objectType="Radio" lockText="1"/>
</file>

<file path=xl/ctrlProps/ctrlProp573.xml><?xml version="1.0" encoding="utf-8"?>
<formControlPr xmlns="http://schemas.microsoft.com/office/spreadsheetml/2009/9/main" objectType="Radio" lockText="1"/>
</file>

<file path=xl/ctrlProps/ctrlProp574.xml><?xml version="1.0" encoding="utf-8"?>
<formControlPr xmlns="http://schemas.microsoft.com/office/spreadsheetml/2009/9/main" objectType="Radio" lockText="1"/>
</file>

<file path=xl/ctrlProps/ctrlProp575.xml><?xml version="1.0" encoding="utf-8"?>
<formControlPr xmlns="http://schemas.microsoft.com/office/spreadsheetml/2009/9/main" objectType="Radio" lockText="1"/>
</file>

<file path=xl/ctrlProps/ctrlProp576.xml><?xml version="1.0" encoding="utf-8"?>
<formControlPr xmlns="http://schemas.microsoft.com/office/spreadsheetml/2009/9/main" objectType="GBox" noThreeD="1"/>
</file>

<file path=xl/ctrlProps/ctrlProp577.xml><?xml version="1.0" encoding="utf-8"?>
<formControlPr xmlns="http://schemas.microsoft.com/office/spreadsheetml/2009/9/main" objectType="Radio" firstButton="1" fmlaLink="$H$9" lockText="1"/>
</file>

<file path=xl/ctrlProps/ctrlProp578.xml><?xml version="1.0" encoding="utf-8"?>
<formControlPr xmlns="http://schemas.microsoft.com/office/spreadsheetml/2009/9/main" objectType="GBox" noThreeD="1"/>
</file>

<file path=xl/ctrlProps/ctrlProp579.xml><?xml version="1.0" encoding="utf-8"?>
<formControlPr xmlns="http://schemas.microsoft.com/office/spreadsheetml/2009/9/main" objectType="Radio" lockText="1"/>
</file>

<file path=xl/ctrlProps/ctrlProp58.xml><?xml version="1.0" encoding="utf-8"?>
<formControlPr xmlns="http://schemas.microsoft.com/office/spreadsheetml/2009/9/main" objectType="Radio" lockText="1"/>
</file>

<file path=xl/ctrlProps/ctrlProp580.xml><?xml version="1.0" encoding="utf-8"?>
<formControlPr xmlns="http://schemas.microsoft.com/office/spreadsheetml/2009/9/main" objectType="Radio" lockText="1"/>
</file>

<file path=xl/ctrlProps/ctrlProp581.xml><?xml version="1.0" encoding="utf-8"?>
<formControlPr xmlns="http://schemas.microsoft.com/office/spreadsheetml/2009/9/main" objectType="Radio" lockText="1"/>
</file>

<file path=xl/ctrlProps/ctrlProp582.xml><?xml version="1.0" encoding="utf-8"?>
<formControlPr xmlns="http://schemas.microsoft.com/office/spreadsheetml/2009/9/main" objectType="Radio" lockText="1"/>
</file>

<file path=xl/ctrlProps/ctrlProp583.xml><?xml version="1.0" encoding="utf-8"?>
<formControlPr xmlns="http://schemas.microsoft.com/office/spreadsheetml/2009/9/main" objectType="Radio" lockText="1"/>
</file>

<file path=xl/ctrlProps/ctrlProp584.xml><?xml version="1.0" encoding="utf-8"?>
<formControlPr xmlns="http://schemas.microsoft.com/office/spreadsheetml/2009/9/main" objectType="GBox" noThreeD="1"/>
</file>

<file path=xl/ctrlProps/ctrlProp585.xml><?xml version="1.0" encoding="utf-8"?>
<formControlPr xmlns="http://schemas.microsoft.com/office/spreadsheetml/2009/9/main" objectType="GBox" noThreeD="1"/>
</file>

<file path=xl/ctrlProps/ctrlProp586.xml><?xml version="1.0" encoding="utf-8"?>
<formControlPr xmlns="http://schemas.microsoft.com/office/spreadsheetml/2009/9/main" objectType="Radio" firstButton="1" fmlaLink="$H$8" lockText="1"/>
</file>

<file path=xl/ctrlProps/ctrlProp587.xml><?xml version="1.0" encoding="utf-8"?>
<formControlPr xmlns="http://schemas.microsoft.com/office/spreadsheetml/2009/9/main" objectType="GBox" noThreeD="1"/>
</file>

<file path=xl/ctrlProps/ctrlProp588.xml><?xml version="1.0" encoding="utf-8"?>
<formControlPr xmlns="http://schemas.microsoft.com/office/spreadsheetml/2009/9/main" objectType="Radio" lockText="1"/>
</file>

<file path=xl/ctrlProps/ctrlProp589.xml><?xml version="1.0" encoding="utf-8"?>
<formControlPr xmlns="http://schemas.microsoft.com/office/spreadsheetml/2009/9/main" objectType="Radio" lockText="1"/>
</file>

<file path=xl/ctrlProps/ctrlProp59.xml><?xml version="1.0" encoding="utf-8"?>
<formControlPr xmlns="http://schemas.microsoft.com/office/spreadsheetml/2009/9/main" objectType="GBox" noThreeD="1"/>
</file>

<file path=xl/ctrlProps/ctrlProp590.xml><?xml version="1.0" encoding="utf-8"?>
<formControlPr xmlns="http://schemas.microsoft.com/office/spreadsheetml/2009/9/main" objectType="Radio" lockText="1"/>
</file>

<file path=xl/ctrlProps/ctrlProp591.xml><?xml version="1.0" encoding="utf-8"?>
<formControlPr xmlns="http://schemas.microsoft.com/office/spreadsheetml/2009/9/main" objectType="Radio" lockText="1"/>
</file>

<file path=xl/ctrlProps/ctrlProp592.xml><?xml version="1.0" encoding="utf-8"?>
<formControlPr xmlns="http://schemas.microsoft.com/office/spreadsheetml/2009/9/main" objectType="Radio" lockText="1"/>
</file>

<file path=xl/ctrlProps/ctrlProp6.xml><?xml version="1.0" encoding="utf-8"?>
<formControlPr xmlns="http://schemas.microsoft.com/office/spreadsheetml/2009/9/main" objectType="Radio" lockText="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Radio" firstButton="1" fmlaLink="$H$15" lockText="1"/>
</file>

<file path=xl/ctrlProps/ctrlProp63.xml><?xml version="1.0" encoding="utf-8"?>
<formControlPr xmlns="http://schemas.microsoft.com/office/spreadsheetml/2009/9/main" objectType="Radio" lockText="1"/>
</file>

<file path=xl/ctrlProps/ctrlProp64.xml><?xml version="1.0" encoding="utf-8"?>
<formControlPr xmlns="http://schemas.microsoft.com/office/spreadsheetml/2009/9/main" objectType="Radio" lockText="1"/>
</file>

<file path=xl/ctrlProps/ctrlProp65.xml><?xml version="1.0" encoding="utf-8"?>
<formControlPr xmlns="http://schemas.microsoft.com/office/spreadsheetml/2009/9/main" objectType="Radio" lockText="1"/>
</file>

<file path=xl/ctrlProps/ctrlProp66.xml><?xml version="1.0" encoding="utf-8"?>
<formControlPr xmlns="http://schemas.microsoft.com/office/spreadsheetml/2009/9/main" objectType="Radio" lockText="1"/>
</file>

<file path=xl/ctrlProps/ctrlProp67.xml><?xml version="1.0" encoding="utf-8"?>
<formControlPr xmlns="http://schemas.microsoft.com/office/spreadsheetml/2009/9/main" objectType="Radio" lockText="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Radio" lockText="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Radio" firstButton="1" fmlaLink="$H$10" lockText="1"/>
</file>

<file path=xl/ctrlProps/ctrlProp80.xml><?xml version="1.0" encoding="utf-8"?>
<formControlPr xmlns="http://schemas.microsoft.com/office/spreadsheetml/2009/9/main" objectType="Radio" firstButton="1" fmlaLink="$H$13" lockText="1"/>
</file>

<file path=xl/ctrlProps/ctrlProp81.xml><?xml version="1.0" encoding="utf-8"?>
<formControlPr xmlns="http://schemas.microsoft.com/office/spreadsheetml/2009/9/main" objectType="Radio" lockText="1"/>
</file>

<file path=xl/ctrlProps/ctrlProp82.xml><?xml version="1.0" encoding="utf-8"?>
<formControlPr xmlns="http://schemas.microsoft.com/office/spreadsheetml/2009/9/main" objectType="Radio" lockText="1"/>
</file>

<file path=xl/ctrlProps/ctrlProp83.xml><?xml version="1.0" encoding="utf-8"?>
<formControlPr xmlns="http://schemas.microsoft.com/office/spreadsheetml/2009/9/main" objectType="Radio" lockText="1"/>
</file>

<file path=xl/ctrlProps/ctrlProp84.xml><?xml version="1.0" encoding="utf-8"?>
<formControlPr xmlns="http://schemas.microsoft.com/office/spreadsheetml/2009/9/main" objectType="Radio" lockText="1"/>
</file>

<file path=xl/ctrlProps/ctrlProp85.xml><?xml version="1.0" encoding="utf-8"?>
<formControlPr xmlns="http://schemas.microsoft.com/office/spreadsheetml/2009/9/main" objectType="Radio" lockText="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Radio" firstButton="1" fmlaLink="$H$9" lockText="1"/>
</file>

<file path=xl/ctrlProps/ctrlProp93.xml><?xml version="1.0" encoding="utf-8"?>
<formControlPr xmlns="http://schemas.microsoft.com/office/spreadsheetml/2009/9/main" objectType="Radio" lockText="1"/>
</file>

<file path=xl/ctrlProps/ctrlProp94.xml><?xml version="1.0" encoding="utf-8"?>
<formControlPr xmlns="http://schemas.microsoft.com/office/spreadsheetml/2009/9/main" objectType="Radio" lockText="1"/>
</file>

<file path=xl/ctrlProps/ctrlProp95.xml><?xml version="1.0" encoding="utf-8"?>
<formControlPr xmlns="http://schemas.microsoft.com/office/spreadsheetml/2009/9/main" objectType="Radio" lockText="1"/>
</file>

<file path=xl/ctrlProps/ctrlProp96.xml><?xml version="1.0" encoding="utf-8"?>
<formControlPr xmlns="http://schemas.microsoft.com/office/spreadsheetml/2009/9/main" objectType="Radio" lockText="1"/>
</file>

<file path=xl/ctrlProps/ctrlProp97.xml><?xml version="1.0" encoding="utf-8"?>
<formControlPr xmlns="http://schemas.microsoft.com/office/spreadsheetml/2009/9/main" objectType="Radio" lockText="1"/>
</file>

<file path=xl/ctrlProps/ctrlProp98.xml><?xml version="1.0" encoding="utf-8"?>
<formControlPr xmlns="http://schemas.microsoft.com/office/spreadsheetml/2009/9/main" objectType="Radio" firstButton="1" fmlaLink="$H$11" lockText="1"/>
</file>

<file path=xl/ctrlProps/ctrlProp9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png"/><Relationship Id="rId1" Type="http://schemas.openxmlformats.org/officeDocument/2006/relationships/chart" Target="../charts/chart1.xml"/><Relationship Id="rId4" Type="http://schemas.openxmlformats.org/officeDocument/2006/relationships/chart" Target="../charts/chart3.xml"/></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220;bersicht!A1"/><Relationship Id="rId1" Type="http://schemas.openxmlformats.org/officeDocument/2006/relationships/hyperlink" Target="#'2. Abfallmanagement'!A1"/><Relationship Id="rId5" Type="http://schemas.openxmlformats.org/officeDocument/2006/relationships/image" Target="../media/image4.png"/><Relationship Id="rId4" Type="http://schemas.openxmlformats.org/officeDocument/2006/relationships/image" Target="../media/image3.jpe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1. Materialeinsatz'!A1"/><Relationship Id="rId1" Type="http://schemas.openxmlformats.org/officeDocument/2006/relationships/hyperlink" Target="#'3. Lieferketten'!A1"/><Relationship Id="rId6" Type="http://schemas.openxmlformats.org/officeDocument/2006/relationships/image" Target="../media/image4.png"/><Relationship Id="rId5" Type="http://schemas.openxmlformats.org/officeDocument/2006/relationships/hyperlink" Target="#&#220;bersicht!A1"/><Relationship Id="rId4" Type="http://schemas.openxmlformats.org/officeDocument/2006/relationships/image" Target="../media/image5.jpeg"/></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2. Abfallmanagement'!A1"/><Relationship Id="rId1" Type="http://schemas.openxmlformats.org/officeDocument/2006/relationships/hyperlink" Target="#'4. Produktdesign'!A1"/><Relationship Id="rId6" Type="http://schemas.openxmlformats.org/officeDocument/2006/relationships/image" Target="../media/image4.png"/><Relationship Id="rId5" Type="http://schemas.openxmlformats.org/officeDocument/2006/relationships/hyperlink" Target="#&#220;bersicht!A1"/><Relationship Id="rId4" Type="http://schemas.openxmlformats.org/officeDocument/2006/relationships/image" Target="../media/image6.jpeg"/></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4.png"/><Relationship Id="rId2" Type="http://schemas.openxmlformats.org/officeDocument/2006/relationships/hyperlink" Target="#'3. Lieferketten'!A1"/><Relationship Id="rId1" Type="http://schemas.openxmlformats.org/officeDocument/2006/relationships/hyperlink" Target="#'5. Verpackung'!A1"/><Relationship Id="rId6" Type="http://schemas.openxmlformats.org/officeDocument/2006/relationships/hyperlink" Target="#&#220;bersicht!A1"/><Relationship Id="rId5" Type="http://schemas.openxmlformats.org/officeDocument/2006/relationships/image" Target="../media/image8.jpeg"/><Relationship Id="rId4" Type="http://schemas.openxmlformats.org/officeDocument/2006/relationships/image" Target="../media/image7.jpg"/></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4. Produktdesign'!A1"/><Relationship Id="rId1" Type="http://schemas.openxmlformats.org/officeDocument/2006/relationships/hyperlink" Target="#'6. Logistik'!A1"/><Relationship Id="rId6" Type="http://schemas.openxmlformats.org/officeDocument/2006/relationships/image" Target="../media/image4.png"/><Relationship Id="rId5" Type="http://schemas.openxmlformats.org/officeDocument/2006/relationships/hyperlink" Target="#&#220;bersicht!A1"/><Relationship Id="rId4" Type="http://schemas.openxmlformats.org/officeDocument/2006/relationships/image" Target="../media/image9.jpeg"/></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5. Verpackung'!A1"/><Relationship Id="rId1" Type="http://schemas.openxmlformats.org/officeDocument/2006/relationships/hyperlink" Target="#'7. Arbeitsabl&#228;ufe'!A1"/><Relationship Id="rId6" Type="http://schemas.openxmlformats.org/officeDocument/2006/relationships/image" Target="../media/image4.png"/><Relationship Id="rId5" Type="http://schemas.openxmlformats.org/officeDocument/2006/relationships/hyperlink" Target="#&#220;bersicht!A1"/><Relationship Id="rId4" Type="http://schemas.openxmlformats.org/officeDocument/2006/relationships/image" Target="../media/image10.jpeg"/></Relationships>
</file>

<file path=xl/drawings/_rels/drawing8.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6. Logistik'!A1"/><Relationship Id="rId1" Type="http://schemas.openxmlformats.org/officeDocument/2006/relationships/hyperlink" Target="#'8. Digitalisierung'!A1"/><Relationship Id="rId6" Type="http://schemas.openxmlformats.org/officeDocument/2006/relationships/image" Target="../media/image4.png"/><Relationship Id="rId5" Type="http://schemas.openxmlformats.org/officeDocument/2006/relationships/hyperlink" Target="#&#220;bersicht!A1"/><Relationship Id="rId4" Type="http://schemas.openxmlformats.org/officeDocument/2006/relationships/image" Target="../media/image11.jpeg"/></Relationships>
</file>

<file path=xl/drawings/_rels/drawing9.xml.rels><?xml version="1.0" encoding="UTF-8" standalone="yes"?>
<Relationships xmlns="http://schemas.openxmlformats.org/package/2006/relationships"><Relationship Id="rId3" Type="http://schemas.openxmlformats.org/officeDocument/2006/relationships/hyperlink" Target="#Ergebnis!A1"/><Relationship Id="rId7" Type="http://schemas.openxmlformats.org/officeDocument/2006/relationships/image" Target="../media/image4.png"/><Relationship Id="rId2" Type="http://schemas.openxmlformats.org/officeDocument/2006/relationships/hyperlink" Target="#'7. Arbeitsabl&#228;ufe'!A1"/><Relationship Id="rId1" Type="http://schemas.openxmlformats.org/officeDocument/2006/relationships/hyperlink" Target="#Zusammenfassung!A1"/><Relationship Id="rId6" Type="http://schemas.openxmlformats.org/officeDocument/2006/relationships/hyperlink" Target="#&#220;bersicht!A1"/><Relationship Id="rId5" Type="http://schemas.openxmlformats.org/officeDocument/2006/relationships/image" Target="../media/image12.jpeg"/><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219074</xdr:colOff>
      <xdr:row>0</xdr:row>
      <xdr:rowOff>152400</xdr:rowOff>
    </xdr:from>
    <xdr:to>
      <xdr:col>7</xdr:col>
      <xdr:colOff>28575</xdr:colOff>
      <xdr:row>5</xdr:row>
      <xdr:rowOff>354527</xdr:rowOff>
    </xdr:to>
    <xdr:pic>
      <xdr:nvPicPr>
        <xdr:cNvPr id="2" name="Grafik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586" t="4880" b="1"/>
        <a:stretch/>
      </xdr:blipFill>
      <xdr:spPr>
        <a:xfrm>
          <a:off x="10715624" y="152400"/>
          <a:ext cx="1905001" cy="123082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102570</xdr:colOff>
      <xdr:row>5</xdr:row>
      <xdr:rowOff>190499</xdr:rowOff>
    </xdr:from>
    <xdr:to>
      <xdr:col>9</xdr:col>
      <xdr:colOff>1196340</xdr:colOff>
      <xdr:row>23</xdr:row>
      <xdr:rowOff>609599</xdr:rowOff>
    </xdr:to>
    <xdr:graphicFrame macro="">
      <xdr:nvGraphicFramePr>
        <xdr:cNvPr id="2" name="Diagramm 1">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171449</xdr:colOff>
      <xdr:row>0</xdr:row>
      <xdr:rowOff>38100</xdr:rowOff>
    </xdr:from>
    <xdr:to>
      <xdr:col>12</xdr:col>
      <xdr:colOff>1731</xdr:colOff>
      <xdr:row>6</xdr:row>
      <xdr:rowOff>30677</xdr:rowOff>
    </xdr:to>
    <xdr:pic>
      <xdr:nvPicPr>
        <xdr:cNvPr id="3" name="Grafik 2"/>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586" t="4880" b="1"/>
        <a:stretch/>
      </xdr:blipFill>
      <xdr:spPr>
        <a:xfrm>
          <a:off x="12125324" y="38100"/>
          <a:ext cx="1905001" cy="1230827"/>
        </a:xfrm>
        <a:prstGeom prst="rect">
          <a:avLst/>
        </a:prstGeom>
      </xdr:spPr>
    </xdr:pic>
    <xdr:clientData/>
  </xdr:twoCellAnchor>
  <xdr:twoCellAnchor>
    <xdr:from>
      <xdr:col>4</xdr:col>
      <xdr:colOff>704106</xdr:colOff>
      <xdr:row>23</xdr:row>
      <xdr:rowOff>187666</xdr:rowOff>
    </xdr:from>
    <xdr:to>
      <xdr:col>7</xdr:col>
      <xdr:colOff>404068</xdr:colOff>
      <xdr:row>41</xdr:row>
      <xdr:rowOff>132421</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238125</xdr:colOff>
      <xdr:row>23</xdr:row>
      <xdr:rowOff>342899</xdr:rowOff>
    </xdr:from>
    <xdr:to>
      <xdr:col>11</xdr:col>
      <xdr:colOff>209550</xdr:colOff>
      <xdr:row>33</xdr:row>
      <xdr:rowOff>76200</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0.05629</cdr:x>
      <cdr:y>0.90168</cdr:y>
    </cdr:from>
    <cdr:to>
      <cdr:x>0.35728</cdr:x>
      <cdr:y>1</cdr:y>
    </cdr:to>
    <cdr:sp macro="" textlink="">
      <cdr:nvSpPr>
        <cdr:cNvPr id="2" name="Textfeld 1"/>
        <cdr:cNvSpPr txBox="1"/>
      </cdr:nvSpPr>
      <cdr:spPr>
        <a:xfrm xmlns:a="http://schemas.openxmlformats.org/drawingml/2006/main">
          <a:off x="297480" y="3657600"/>
          <a:ext cx="1590675" cy="3905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de-DE" sz="1100"/>
        </a:p>
      </cdr:txBody>
    </cdr:sp>
  </cdr:relSizeAnchor>
</c:userShapes>
</file>

<file path=xl/drawings/drawing2.xml><?xml version="1.0" encoding="utf-8"?>
<xdr:wsDr xmlns:xdr="http://schemas.openxmlformats.org/drawingml/2006/spreadsheetDrawing" xmlns:a="http://schemas.openxmlformats.org/drawingml/2006/main">
  <xdr:twoCellAnchor>
    <xdr:from>
      <xdr:col>9</xdr:col>
      <xdr:colOff>1554231</xdr:colOff>
      <xdr:row>0</xdr:row>
      <xdr:rowOff>128351</xdr:rowOff>
    </xdr:from>
    <xdr:to>
      <xdr:col>9</xdr:col>
      <xdr:colOff>3030231</xdr:colOff>
      <xdr:row>2</xdr:row>
      <xdr:rowOff>31151</xdr:rowOff>
    </xdr:to>
    <xdr:sp macro="" textlink="">
      <xdr:nvSpPr>
        <xdr:cNvPr id="3" name="Pfeil: nach rechts 2">
          <a:hlinkClick xmlns:r="http://schemas.openxmlformats.org/officeDocument/2006/relationships" r:id="rId1"/>
          <a:extLst>
            <a:ext uri="{FF2B5EF4-FFF2-40B4-BE49-F238E27FC236}">
              <a16:creationId xmlns:a16="http://schemas.microsoft.com/office/drawing/2014/main" id="{ECEC3DBD-7E69-406C-8124-9BCCDBF1438F}"/>
            </a:ext>
          </a:extLst>
        </xdr:cNvPr>
        <xdr:cNvSpPr/>
      </xdr:nvSpPr>
      <xdr:spPr>
        <a:xfrm>
          <a:off x="9250431" y="128351"/>
          <a:ext cx="1476000" cy="360000"/>
        </a:xfrm>
        <a:prstGeom prst="rightArrow">
          <a:avLst/>
        </a:prstGeom>
        <a:solidFill>
          <a:srgbClr val="436F8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de-DE" sz="1050">
              <a:latin typeface="Arial" panose="020B0604020202020204" pitchFamily="34" charset="0"/>
              <a:cs typeface="Arial" panose="020B0604020202020204" pitchFamily="34" charset="0"/>
            </a:rPr>
            <a:t>Nächste Kategorie</a:t>
          </a:r>
        </a:p>
      </xdr:txBody>
    </xdr:sp>
    <xdr:clientData/>
  </xdr:twoCellAnchor>
  <xdr:twoCellAnchor>
    <xdr:from>
      <xdr:col>9</xdr:col>
      <xdr:colOff>23844</xdr:colOff>
      <xdr:row>0</xdr:row>
      <xdr:rowOff>125135</xdr:rowOff>
    </xdr:from>
    <xdr:to>
      <xdr:col>9</xdr:col>
      <xdr:colOff>1499267</xdr:colOff>
      <xdr:row>2</xdr:row>
      <xdr:rowOff>27935</xdr:rowOff>
    </xdr:to>
    <xdr:sp macro="" textlink="">
      <xdr:nvSpPr>
        <xdr:cNvPr id="4" name="Pfeil: nach rechts 3">
          <a:hlinkClick xmlns:r="http://schemas.openxmlformats.org/officeDocument/2006/relationships" r:id="rId2"/>
          <a:extLst>
            <a:ext uri="{FF2B5EF4-FFF2-40B4-BE49-F238E27FC236}">
              <a16:creationId xmlns:a16="http://schemas.microsoft.com/office/drawing/2014/main" id="{695E8B7E-ED20-4B0A-958D-8E3344CDC6D7}"/>
            </a:ext>
          </a:extLst>
        </xdr:cNvPr>
        <xdr:cNvSpPr/>
      </xdr:nvSpPr>
      <xdr:spPr>
        <a:xfrm flipH="1">
          <a:off x="7720044" y="125135"/>
          <a:ext cx="1475423" cy="360000"/>
        </a:xfrm>
        <a:prstGeom prst="rightArrow">
          <a:avLst/>
        </a:prstGeom>
        <a:solidFill>
          <a:srgbClr val="436F8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de-DE" sz="1050">
              <a:latin typeface="Arial" panose="020B0604020202020204" pitchFamily="34" charset="0"/>
              <a:cs typeface="Arial" panose="020B0604020202020204" pitchFamily="34" charset="0"/>
            </a:rPr>
            <a:t>Vorherige Kategorie</a:t>
          </a:r>
        </a:p>
      </xdr:txBody>
    </xdr:sp>
    <xdr:clientData/>
  </xdr:twoCellAnchor>
  <xdr:twoCellAnchor editAs="oneCell">
    <xdr:from>
      <xdr:col>10</xdr:col>
      <xdr:colOff>149676</xdr:colOff>
      <xdr:row>16</xdr:row>
      <xdr:rowOff>98007</xdr:rowOff>
    </xdr:from>
    <xdr:to>
      <xdr:col>12</xdr:col>
      <xdr:colOff>396127</xdr:colOff>
      <xdr:row>23</xdr:row>
      <xdr:rowOff>101</xdr:rowOff>
    </xdr:to>
    <xdr:pic>
      <xdr:nvPicPr>
        <xdr:cNvPr id="5" name="Grafik 4"/>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8585" t="4880" r="6938"/>
        <a:stretch/>
      </xdr:blipFill>
      <xdr:spPr>
        <a:xfrm>
          <a:off x="10734089" y="4879946"/>
          <a:ext cx="1762676" cy="125892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76200</xdr:colOff>
          <xdr:row>10</xdr:row>
          <xdr:rowOff>99060</xdr:rowOff>
        </xdr:from>
        <xdr:to>
          <xdr:col>2</xdr:col>
          <xdr:colOff>266700</xdr:colOff>
          <xdr:row>10</xdr:row>
          <xdr:rowOff>274320</xdr:rowOff>
        </xdr:to>
        <xdr:sp macro="" textlink="">
          <xdr:nvSpPr>
            <xdr:cNvPr id="2124" name="Option Button 76" hidden="1">
              <a:extLst>
                <a:ext uri="{63B3BB69-23CF-44E3-9099-C40C66FF867C}">
                  <a14:compatExt spid="_x0000_s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8</xdr:col>
          <xdr:colOff>0</xdr:colOff>
          <xdr:row>10</xdr:row>
          <xdr:rowOff>335280</xdr:rowOff>
        </xdr:to>
        <xdr:sp macro="" textlink="">
          <xdr:nvSpPr>
            <xdr:cNvPr id="2130" name="Group Box 82" hidden="1">
              <a:extLst>
                <a:ext uri="{63B3BB69-23CF-44E3-9099-C40C66FF867C}">
                  <a14:compatExt spid="_x0000_s21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10</xdr:row>
          <xdr:rowOff>99060</xdr:rowOff>
        </xdr:from>
        <xdr:to>
          <xdr:col>3</xdr:col>
          <xdr:colOff>266700</xdr:colOff>
          <xdr:row>10</xdr:row>
          <xdr:rowOff>274320</xdr:rowOff>
        </xdr:to>
        <xdr:sp macro="" textlink="">
          <xdr:nvSpPr>
            <xdr:cNvPr id="2131" name="Option Button 83" hidden="1">
              <a:extLst>
                <a:ext uri="{63B3BB69-23CF-44E3-9099-C40C66FF867C}">
                  <a14:compatExt spid="_x0000_s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10</xdr:row>
          <xdr:rowOff>99060</xdr:rowOff>
        </xdr:from>
        <xdr:to>
          <xdr:col>4</xdr:col>
          <xdr:colOff>274320</xdr:colOff>
          <xdr:row>10</xdr:row>
          <xdr:rowOff>274320</xdr:rowOff>
        </xdr:to>
        <xdr:sp macro="" textlink="">
          <xdr:nvSpPr>
            <xdr:cNvPr id="2132" name="Option Button 84" hidden="1">
              <a:extLst>
                <a:ext uri="{63B3BB69-23CF-44E3-9099-C40C66FF867C}">
                  <a14:compatExt spid="_x0000_s2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91440</xdr:colOff>
          <xdr:row>10</xdr:row>
          <xdr:rowOff>99060</xdr:rowOff>
        </xdr:from>
        <xdr:to>
          <xdr:col>5</xdr:col>
          <xdr:colOff>281940</xdr:colOff>
          <xdr:row>10</xdr:row>
          <xdr:rowOff>274320</xdr:rowOff>
        </xdr:to>
        <xdr:sp macro="" textlink="">
          <xdr:nvSpPr>
            <xdr:cNvPr id="2133" name="Option Button 85" hidden="1">
              <a:extLst>
                <a:ext uri="{63B3BB69-23CF-44E3-9099-C40C66FF867C}">
                  <a14:compatExt spid="_x0000_s2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xdr:colOff>
          <xdr:row>10</xdr:row>
          <xdr:rowOff>99060</xdr:rowOff>
        </xdr:from>
        <xdr:to>
          <xdr:col>6</xdr:col>
          <xdr:colOff>281940</xdr:colOff>
          <xdr:row>10</xdr:row>
          <xdr:rowOff>274320</xdr:rowOff>
        </xdr:to>
        <xdr:sp macro="" textlink="">
          <xdr:nvSpPr>
            <xdr:cNvPr id="2134" name="Option Button 86" hidden="1">
              <a:extLst>
                <a:ext uri="{63B3BB69-23CF-44E3-9099-C40C66FF867C}">
                  <a14:compatExt spid="_x0000_s2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10</xdr:row>
          <xdr:rowOff>99060</xdr:rowOff>
        </xdr:from>
        <xdr:to>
          <xdr:col>7</xdr:col>
          <xdr:colOff>289560</xdr:colOff>
          <xdr:row>10</xdr:row>
          <xdr:rowOff>274320</xdr:rowOff>
        </xdr:to>
        <xdr:sp macro="" textlink="">
          <xdr:nvSpPr>
            <xdr:cNvPr id="2135" name="Option Button 87" hidden="1">
              <a:extLst>
                <a:ext uri="{63B3BB69-23CF-44E3-9099-C40C66FF867C}">
                  <a14:compatExt spid="_x0000_s2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xdr:row>
          <xdr:rowOff>76200</xdr:rowOff>
        </xdr:from>
        <xdr:to>
          <xdr:col>2</xdr:col>
          <xdr:colOff>266700</xdr:colOff>
          <xdr:row>9</xdr:row>
          <xdr:rowOff>251460</xdr:rowOff>
        </xdr:to>
        <xdr:sp macro="" textlink="">
          <xdr:nvSpPr>
            <xdr:cNvPr id="2136" name="Option Button 88" hidden="1">
              <a:extLst>
                <a:ext uri="{63B3BB69-23CF-44E3-9099-C40C66FF867C}">
                  <a14:compatExt spid="_x0000_s2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8</xdr:col>
          <xdr:colOff>0</xdr:colOff>
          <xdr:row>10</xdr:row>
          <xdr:rowOff>0</xdr:rowOff>
        </xdr:to>
        <xdr:sp macro="" textlink="">
          <xdr:nvSpPr>
            <xdr:cNvPr id="2137" name="Group Box 89" hidden="1">
              <a:extLst>
                <a:ext uri="{63B3BB69-23CF-44E3-9099-C40C66FF867C}">
                  <a14:compatExt spid="_x0000_s21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9</xdr:row>
          <xdr:rowOff>76200</xdr:rowOff>
        </xdr:from>
        <xdr:to>
          <xdr:col>3</xdr:col>
          <xdr:colOff>266700</xdr:colOff>
          <xdr:row>9</xdr:row>
          <xdr:rowOff>251460</xdr:rowOff>
        </xdr:to>
        <xdr:sp macro="" textlink="">
          <xdr:nvSpPr>
            <xdr:cNvPr id="2138" name="Option Button 90" hidden="1">
              <a:extLst>
                <a:ext uri="{63B3BB69-23CF-44E3-9099-C40C66FF867C}">
                  <a14:compatExt spid="_x0000_s2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9</xdr:row>
          <xdr:rowOff>76200</xdr:rowOff>
        </xdr:from>
        <xdr:to>
          <xdr:col>4</xdr:col>
          <xdr:colOff>274320</xdr:colOff>
          <xdr:row>9</xdr:row>
          <xdr:rowOff>251460</xdr:rowOff>
        </xdr:to>
        <xdr:sp macro="" textlink="">
          <xdr:nvSpPr>
            <xdr:cNvPr id="2139" name="Option Button 91" hidden="1">
              <a:extLst>
                <a:ext uri="{63B3BB69-23CF-44E3-9099-C40C66FF867C}">
                  <a14:compatExt spid="_x0000_s2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91440</xdr:colOff>
          <xdr:row>9</xdr:row>
          <xdr:rowOff>76200</xdr:rowOff>
        </xdr:from>
        <xdr:to>
          <xdr:col>5</xdr:col>
          <xdr:colOff>281940</xdr:colOff>
          <xdr:row>9</xdr:row>
          <xdr:rowOff>251460</xdr:rowOff>
        </xdr:to>
        <xdr:sp macro="" textlink="">
          <xdr:nvSpPr>
            <xdr:cNvPr id="2140" name="Option Button 92" hidden="1">
              <a:extLst>
                <a:ext uri="{63B3BB69-23CF-44E3-9099-C40C66FF867C}">
                  <a14:compatExt spid="_x0000_s2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xdr:colOff>
          <xdr:row>9</xdr:row>
          <xdr:rowOff>76200</xdr:rowOff>
        </xdr:from>
        <xdr:to>
          <xdr:col>6</xdr:col>
          <xdr:colOff>281940</xdr:colOff>
          <xdr:row>9</xdr:row>
          <xdr:rowOff>251460</xdr:rowOff>
        </xdr:to>
        <xdr:sp macro="" textlink="">
          <xdr:nvSpPr>
            <xdr:cNvPr id="2141" name="Option Button 93" hidden="1">
              <a:extLst>
                <a:ext uri="{63B3BB69-23CF-44E3-9099-C40C66FF867C}">
                  <a14:compatExt spid="_x0000_s2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9</xdr:row>
          <xdr:rowOff>76200</xdr:rowOff>
        </xdr:from>
        <xdr:to>
          <xdr:col>7</xdr:col>
          <xdr:colOff>289560</xdr:colOff>
          <xdr:row>9</xdr:row>
          <xdr:rowOff>251460</xdr:rowOff>
        </xdr:to>
        <xdr:sp macro="" textlink="">
          <xdr:nvSpPr>
            <xdr:cNvPr id="2142" name="Option Button 94" hidden="1">
              <a:extLst>
                <a:ext uri="{63B3BB69-23CF-44E3-9099-C40C66FF867C}">
                  <a14:compatExt spid="_x0000_s2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11</xdr:row>
          <xdr:rowOff>83820</xdr:rowOff>
        </xdr:from>
        <xdr:to>
          <xdr:col>2</xdr:col>
          <xdr:colOff>266700</xdr:colOff>
          <xdr:row>11</xdr:row>
          <xdr:rowOff>259080</xdr:rowOff>
        </xdr:to>
        <xdr:sp macro="" textlink="">
          <xdr:nvSpPr>
            <xdr:cNvPr id="2143" name="Option Button 95" hidden="1">
              <a:extLst>
                <a:ext uri="{63B3BB69-23CF-44E3-9099-C40C66FF867C}">
                  <a14:compatExt spid="_x0000_s2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8</xdr:col>
          <xdr:colOff>0</xdr:colOff>
          <xdr:row>12</xdr:row>
          <xdr:rowOff>0</xdr:rowOff>
        </xdr:to>
        <xdr:sp macro="" textlink="">
          <xdr:nvSpPr>
            <xdr:cNvPr id="2144" name="Group Box 96" hidden="1">
              <a:extLst>
                <a:ext uri="{63B3BB69-23CF-44E3-9099-C40C66FF867C}">
                  <a14:compatExt spid="_x0000_s214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11</xdr:row>
          <xdr:rowOff>83820</xdr:rowOff>
        </xdr:from>
        <xdr:to>
          <xdr:col>3</xdr:col>
          <xdr:colOff>266700</xdr:colOff>
          <xdr:row>11</xdr:row>
          <xdr:rowOff>259080</xdr:rowOff>
        </xdr:to>
        <xdr:sp macro="" textlink="">
          <xdr:nvSpPr>
            <xdr:cNvPr id="2145" name="Option Button 97" hidden="1">
              <a:extLst>
                <a:ext uri="{63B3BB69-23CF-44E3-9099-C40C66FF867C}">
                  <a14:compatExt spid="_x0000_s2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11</xdr:row>
          <xdr:rowOff>83820</xdr:rowOff>
        </xdr:from>
        <xdr:to>
          <xdr:col>4</xdr:col>
          <xdr:colOff>274320</xdr:colOff>
          <xdr:row>11</xdr:row>
          <xdr:rowOff>259080</xdr:rowOff>
        </xdr:to>
        <xdr:sp macro="" textlink="">
          <xdr:nvSpPr>
            <xdr:cNvPr id="2146" name="Option Button 98" hidden="1">
              <a:extLst>
                <a:ext uri="{63B3BB69-23CF-44E3-9099-C40C66FF867C}">
                  <a14:compatExt spid="_x0000_s2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91440</xdr:colOff>
          <xdr:row>11</xdr:row>
          <xdr:rowOff>83820</xdr:rowOff>
        </xdr:from>
        <xdr:to>
          <xdr:col>5</xdr:col>
          <xdr:colOff>281940</xdr:colOff>
          <xdr:row>11</xdr:row>
          <xdr:rowOff>259080</xdr:rowOff>
        </xdr:to>
        <xdr:sp macro="" textlink="">
          <xdr:nvSpPr>
            <xdr:cNvPr id="2147" name="Option Button 99" hidden="1">
              <a:extLst>
                <a:ext uri="{63B3BB69-23CF-44E3-9099-C40C66FF867C}">
                  <a14:compatExt spid="_x0000_s2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xdr:colOff>
          <xdr:row>11</xdr:row>
          <xdr:rowOff>83820</xdr:rowOff>
        </xdr:from>
        <xdr:to>
          <xdr:col>6</xdr:col>
          <xdr:colOff>281940</xdr:colOff>
          <xdr:row>11</xdr:row>
          <xdr:rowOff>259080</xdr:rowOff>
        </xdr:to>
        <xdr:sp macro="" textlink="">
          <xdr:nvSpPr>
            <xdr:cNvPr id="2148" name="Option Button 100" hidden="1">
              <a:extLst>
                <a:ext uri="{63B3BB69-23CF-44E3-9099-C40C66FF867C}">
                  <a14:compatExt spid="_x0000_s2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11</xdr:row>
          <xdr:rowOff>83820</xdr:rowOff>
        </xdr:from>
        <xdr:to>
          <xdr:col>7</xdr:col>
          <xdr:colOff>289560</xdr:colOff>
          <xdr:row>11</xdr:row>
          <xdr:rowOff>259080</xdr:rowOff>
        </xdr:to>
        <xdr:sp macro="" textlink="">
          <xdr:nvSpPr>
            <xdr:cNvPr id="2149" name="Option Button 101" hidden="1">
              <a:extLst>
                <a:ext uri="{63B3BB69-23CF-44E3-9099-C40C66FF867C}">
                  <a14:compatExt spid="_x0000_s2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335280</xdr:rowOff>
        </xdr:to>
        <xdr:sp macro="" textlink="">
          <xdr:nvSpPr>
            <xdr:cNvPr id="2151" name="Group Box 103" hidden="1">
              <a:extLst>
                <a:ext uri="{63B3BB69-23CF-44E3-9099-C40C66FF867C}">
                  <a14:compatExt spid="_x0000_s215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xdr:row>
          <xdr:rowOff>114300</xdr:rowOff>
        </xdr:from>
        <xdr:to>
          <xdr:col>2</xdr:col>
          <xdr:colOff>266700</xdr:colOff>
          <xdr:row>5</xdr:row>
          <xdr:rowOff>289560</xdr:rowOff>
        </xdr:to>
        <xdr:sp macro="" textlink="">
          <xdr:nvSpPr>
            <xdr:cNvPr id="2164" name="Option Button 116" hidden="1">
              <a:extLst>
                <a:ext uri="{63B3BB69-23CF-44E3-9099-C40C66FF867C}">
                  <a14:compatExt spid="_x0000_s2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0</xdr:rowOff>
        </xdr:from>
        <xdr:to>
          <xdr:col>8</xdr:col>
          <xdr:colOff>0</xdr:colOff>
          <xdr:row>5</xdr:row>
          <xdr:rowOff>335280</xdr:rowOff>
        </xdr:to>
        <xdr:sp macro="" textlink="">
          <xdr:nvSpPr>
            <xdr:cNvPr id="2165" name="Group Box 117" hidden="1">
              <a:extLst>
                <a:ext uri="{63B3BB69-23CF-44E3-9099-C40C66FF867C}">
                  <a14:compatExt spid="_x0000_s216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xdr:row>
          <xdr:rowOff>114300</xdr:rowOff>
        </xdr:from>
        <xdr:to>
          <xdr:col>3</xdr:col>
          <xdr:colOff>266700</xdr:colOff>
          <xdr:row>5</xdr:row>
          <xdr:rowOff>289560</xdr:rowOff>
        </xdr:to>
        <xdr:sp macro="" textlink="">
          <xdr:nvSpPr>
            <xdr:cNvPr id="2166" name="Option Button 118" hidden="1">
              <a:extLst>
                <a:ext uri="{63B3BB69-23CF-44E3-9099-C40C66FF867C}">
                  <a14:compatExt spid="_x0000_s2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5</xdr:row>
          <xdr:rowOff>114300</xdr:rowOff>
        </xdr:from>
        <xdr:to>
          <xdr:col>4</xdr:col>
          <xdr:colOff>274320</xdr:colOff>
          <xdr:row>5</xdr:row>
          <xdr:rowOff>289560</xdr:rowOff>
        </xdr:to>
        <xdr:sp macro="" textlink="">
          <xdr:nvSpPr>
            <xdr:cNvPr id="2167" name="Option Button 119" hidden="1">
              <a:extLst>
                <a:ext uri="{63B3BB69-23CF-44E3-9099-C40C66FF867C}">
                  <a14:compatExt spid="_x0000_s2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91440</xdr:colOff>
          <xdr:row>5</xdr:row>
          <xdr:rowOff>114300</xdr:rowOff>
        </xdr:from>
        <xdr:to>
          <xdr:col>5</xdr:col>
          <xdr:colOff>281940</xdr:colOff>
          <xdr:row>5</xdr:row>
          <xdr:rowOff>289560</xdr:rowOff>
        </xdr:to>
        <xdr:sp macro="" textlink="">
          <xdr:nvSpPr>
            <xdr:cNvPr id="2168" name="Option Button 120" hidden="1">
              <a:extLst>
                <a:ext uri="{63B3BB69-23CF-44E3-9099-C40C66FF867C}">
                  <a14:compatExt spid="_x0000_s2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xdr:colOff>
          <xdr:row>5</xdr:row>
          <xdr:rowOff>114300</xdr:rowOff>
        </xdr:from>
        <xdr:to>
          <xdr:col>6</xdr:col>
          <xdr:colOff>281940</xdr:colOff>
          <xdr:row>5</xdr:row>
          <xdr:rowOff>289560</xdr:rowOff>
        </xdr:to>
        <xdr:sp macro="" textlink="">
          <xdr:nvSpPr>
            <xdr:cNvPr id="2170" name="Option Button 122" hidden="1">
              <a:extLst>
                <a:ext uri="{63B3BB69-23CF-44E3-9099-C40C66FF867C}">
                  <a14:compatExt spid="_x0000_s2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8</xdr:col>
          <xdr:colOff>0</xdr:colOff>
          <xdr:row>6</xdr:row>
          <xdr:rowOff>335280</xdr:rowOff>
        </xdr:to>
        <xdr:sp macro="" textlink="">
          <xdr:nvSpPr>
            <xdr:cNvPr id="2172" name="Group Box 124" hidden="1">
              <a:extLst>
                <a:ext uri="{63B3BB69-23CF-44E3-9099-C40C66FF867C}">
                  <a14:compatExt spid="_x0000_s217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xdr:row>
          <xdr:rowOff>160020</xdr:rowOff>
        </xdr:from>
        <xdr:to>
          <xdr:col>2</xdr:col>
          <xdr:colOff>266700</xdr:colOff>
          <xdr:row>6</xdr:row>
          <xdr:rowOff>335280</xdr:rowOff>
        </xdr:to>
        <xdr:sp macro="" textlink="">
          <xdr:nvSpPr>
            <xdr:cNvPr id="2171" name="Option Button 123" hidden="1">
              <a:extLst>
                <a:ext uri="{63B3BB69-23CF-44E3-9099-C40C66FF867C}">
                  <a14:compatExt spid="_x0000_s2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xdr:row>
          <xdr:rowOff>160020</xdr:rowOff>
        </xdr:from>
        <xdr:to>
          <xdr:col>3</xdr:col>
          <xdr:colOff>266700</xdr:colOff>
          <xdr:row>6</xdr:row>
          <xdr:rowOff>335280</xdr:rowOff>
        </xdr:to>
        <xdr:sp macro="" textlink="">
          <xdr:nvSpPr>
            <xdr:cNvPr id="2173" name="Option Button 125" hidden="1">
              <a:extLst>
                <a:ext uri="{63B3BB69-23CF-44E3-9099-C40C66FF867C}">
                  <a14:compatExt spid="_x0000_s2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6</xdr:row>
          <xdr:rowOff>160020</xdr:rowOff>
        </xdr:from>
        <xdr:to>
          <xdr:col>4</xdr:col>
          <xdr:colOff>274320</xdr:colOff>
          <xdr:row>6</xdr:row>
          <xdr:rowOff>335280</xdr:rowOff>
        </xdr:to>
        <xdr:sp macro="" textlink="">
          <xdr:nvSpPr>
            <xdr:cNvPr id="2174" name="Option Button 126" hidden="1">
              <a:extLst>
                <a:ext uri="{63B3BB69-23CF-44E3-9099-C40C66FF867C}">
                  <a14:compatExt spid="_x0000_s2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91440</xdr:colOff>
          <xdr:row>6</xdr:row>
          <xdr:rowOff>160020</xdr:rowOff>
        </xdr:from>
        <xdr:to>
          <xdr:col>5</xdr:col>
          <xdr:colOff>281940</xdr:colOff>
          <xdr:row>6</xdr:row>
          <xdr:rowOff>335280</xdr:rowOff>
        </xdr:to>
        <xdr:sp macro="" textlink="">
          <xdr:nvSpPr>
            <xdr:cNvPr id="2175" name="Option Button 127" hidden="1">
              <a:extLst>
                <a:ext uri="{63B3BB69-23CF-44E3-9099-C40C66FF867C}">
                  <a14:compatExt spid="_x0000_s2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xdr:colOff>
          <xdr:row>6</xdr:row>
          <xdr:rowOff>160020</xdr:rowOff>
        </xdr:from>
        <xdr:to>
          <xdr:col>6</xdr:col>
          <xdr:colOff>281940</xdr:colOff>
          <xdr:row>6</xdr:row>
          <xdr:rowOff>335280</xdr:rowOff>
        </xdr:to>
        <xdr:sp macro="" textlink="">
          <xdr:nvSpPr>
            <xdr:cNvPr id="2176" name="Option Button 128" hidden="1">
              <a:extLst>
                <a:ext uri="{63B3BB69-23CF-44E3-9099-C40C66FF867C}">
                  <a14:compatExt spid="_x0000_s2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6</xdr:row>
          <xdr:rowOff>160020</xdr:rowOff>
        </xdr:from>
        <xdr:to>
          <xdr:col>7</xdr:col>
          <xdr:colOff>289560</xdr:colOff>
          <xdr:row>6</xdr:row>
          <xdr:rowOff>335280</xdr:rowOff>
        </xdr:to>
        <xdr:sp macro="" textlink="">
          <xdr:nvSpPr>
            <xdr:cNvPr id="2177" name="Option Button 129" hidden="1">
              <a:extLst>
                <a:ext uri="{63B3BB69-23CF-44E3-9099-C40C66FF867C}">
                  <a14:compatExt spid="_x0000_s2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xdr:row>
          <xdr:rowOff>83820</xdr:rowOff>
        </xdr:from>
        <xdr:to>
          <xdr:col>2</xdr:col>
          <xdr:colOff>266700</xdr:colOff>
          <xdr:row>7</xdr:row>
          <xdr:rowOff>259080</xdr:rowOff>
        </xdr:to>
        <xdr:sp macro="" textlink="">
          <xdr:nvSpPr>
            <xdr:cNvPr id="2178" name="Option Button 130" hidden="1">
              <a:extLst>
                <a:ext uri="{63B3BB69-23CF-44E3-9099-C40C66FF867C}">
                  <a14:compatExt spid="_x0000_s2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8</xdr:col>
          <xdr:colOff>0</xdr:colOff>
          <xdr:row>8</xdr:row>
          <xdr:rowOff>0</xdr:rowOff>
        </xdr:to>
        <xdr:sp macro="" textlink="">
          <xdr:nvSpPr>
            <xdr:cNvPr id="2179" name="Group Box 131" hidden="1">
              <a:extLst>
                <a:ext uri="{63B3BB69-23CF-44E3-9099-C40C66FF867C}">
                  <a14:compatExt spid="_x0000_s217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xdr:row>
          <xdr:rowOff>83820</xdr:rowOff>
        </xdr:from>
        <xdr:to>
          <xdr:col>3</xdr:col>
          <xdr:colOff>266700</xdr:colOff>
          <xdr:row>7</xdr:row>
          <xdr:rowOff>259080</xdr:rowOff>
        </xdr:to>
        <xdr:sp macro="" textlink="">
          <xdr:nvSpPr>
            <xdr:cNvPr id="2180" name="Option Button 132" hidden="1">
              <a:extLst>
                <a:ext uri="{63B3BB69-23CF-44E3-9099-C40C66FF867C}">
                  <a14:compatExt spid="_x0000_s2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7</xdr:row>
          <xdr:rowOff>83820</xdr:rowOff>
        </xdr:from>
        <xdr:to>
          <xdr:col>4</xdr:col>
          <xdr:colOff>274320</xdr:colOff>
          <xdr:row>7</xdr:row>
          <xdr:rowOff>259080</xdr:rowOff>
        </xdr:to>
        <xdr:sp macro="" textlink="">
          <xdr:nvSpPr>
            <xdr:cNvPr id="2181" name="Option Button 133" hidden="1">
              <a:extLst>
                <a:ext uri="{63B3BB69-23CF-44E3-9099-C40C66FF867C}">
                  <a14:compatExt spid="_x0000_s2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91440</xdr:colOff>
          <xdr:row>7</xdr:row>
          <xdr:rowOff>83820</xdr:rowOff>
        </xdr:from>
        <xdr:to>
          <xdr:col>5</xdr:col>
          <xdr:colOff>281940</xdr:colOff>
          <xdr:row>7</xdr:row>
          <xdr:rowOff>259080</xdr:rowOff>
        </xdr:to>
        <xdr:sp macro="" textlink="">
          <xdr:nvSpPr>
            <xdr:cNvPr id="2182" name="Option Button 134" hidden="1">
              <a:extLst>
                <a:ext uri="{63B3BB69-23CF-44E3-9099-C40C66FF867C}">
                  <a14:compatExt spid="_x0000_s2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xdr:colOff>
          <xdr:row>7</xdr:row>
          <xdr:rowOff>83820</xdr:rowOff>
        </xdr:from>
        <xdr:to>
          <xdr:col>6</xdr:col>
          <xdr:colOff>281940</xdr:colOff>
          <xdr:row>7</xdr:row>
          <xdr:rowOff>259080</xdr:rowOff>
        </xdr:to>
        <xdr:sp macro="" textlink="">
          <xdr:nvSpPr>
            <xdr:cNvPr id="2183" name="Option Button 135" hidden="1">
              <a:extLst>
                <a:ext uri="{63B3BB69-23CF-44E3-9099-C40C66FF867C}">
                  <a14:compatExt spid="_x0000_s2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7</xdr:row>
          <xdr:rowOff>83820</xdr:rowOff>
        </xdr:from>
        <xdr:to>
          <xdr:col>7</xdr:col>
          <xdr:colOff>289560</xdr:colOff>
          <xdr:row>7</xdr:row>
          <xdr:rowOff>259080</xdr:rowOff>
        </xdr:to>
        <xdr:sp macro="" textlink="">
          <xdr:nvSpPr>
            <xdr:cNvPr id="2184" name="Option Button 136" hidden="1">
              <a:extLst>
                <a:ext uri="{63B3BB69-23CF-44E3-9099-C40C66FF867C}">
                  <a14:compatExt spid="_x0000_s2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335280</xdr:rowOff>
        </xdr:to>
        <xdr:sp macro="" textlink="">
          <xdr:nvSpPr>
            <xdr:cNvPr id="2186" name="Group Box 138" hidden="1">
              <a:extLst>
                <a:ext uri="{63B3BB69-23CF-44E3-9099-C40C66FF867C}">
                  <a14:compatExt spid="_x0000_s218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8</xdr:col>
          <xdr:colOff>0</xdr:colOff>
          <xdr:row>14</xdr:row>
          <xdr:rowOff>342900</xdr:rowOff>
        </xdr:to>
        <xdr:sp macro="" textlink="">
          <xdr:nvSpPr>
            <xdr:cNvPr id="2194" name="Group Box 146" hidden="1">
              <a:extLst>
                <a:ext uri="{63B3BB69-23CF-44E3-9099-C40C66FF867C}">
                  <a14:compatExt spid="_x0000_s219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0</xdr:col>
      <xdr:colOff>485969</xdr:colOff>
      <xdr:row>2</xdr:row>
      <xdr:rowOff>204107</xdr:rowOff>
    </xdr:from>
    <xdr:to>
      <xdr:col>9</xdr:col>
      <xdr:colOff>2954694</xdr:colOff>
      <xdr:row>3</xdr:row>
      <xdr:rowOff>0</xdr:rowOff>
    </xdr:to>
    <xdr:cxnSp macro="">
      <xdr:nvCxnSpPr>
        <xdr:cNvPr id="7" name="Gerader Verbinder 6"/>
        <xdr:cNvCxnSpPr/>
      </xdr:nvCxnSpPr>
      <xdr:spPr>
        <a:xfrm>
          <a:off x="485969" y="660918"/>
          <a:ext cx="10088725" cy="97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3158802</xdr:colOff>
      <xdr:row>0</xdr:row>
      <xdr:rowOff>58500</xdr:rowOff>
    </xdr:from>
    <xdr:to>
      <xdr:col>1</xdr:col>
      <xdr:colOff>3615612</xdr:colOff>
      <xdr:row>1</xdr:row>
      <xdr:rowOff>243004</xdr:rowOff>
    </xdr:to>
    <xdr:pic>
      <xdr:nvPicPr>
        <xdr:cNvPr id="10" name="Grafik 9"/>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654491" y="58500"/>
          <a:ext cx="456810" cy="378892"/>
        </a:xfrm>
        <a:prstGeom prst="rect">
          <a:avLst/>
        </a:prstGeom>
      </xdr:spPr>
    </xdr:pic>
    <xdr:clientData/>
  </xdr:twoCellAnchor>
  <xdr:twoCellAnchor editAs="oneCell">
    <xdr:from>
      <xdr:col>0</xdr:col>
      <xdr:colOff>74083</xdr:colOff>
      <xdr:row>0</xdr:row>
      <xdr:rowOff>148245</xdr:rowOff>
    </xdr:from>
    <xdr:to>
      <xdr:col>0</xdr:col>
      <xdr:colOff>434083</xdr:colOff>
      <xdr:row>2</xdr:row>
      <xdr:rowOff>53162</xdr:rowOff>
    </xdr:to>
    <xdr:pic>
      <xdr:nvPicPr>
        <xdr:cNvPr id="13" name="Grafik 12">
          <a:hlinkClick xmlns:r="http://schemas.openxmlformats.org/officeDocument/2006/relationships" r:id="rId2"/>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74083" y="148245"/>
          <a:ext cx="360000" cy="3600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0</xdr:colOff>
          <xdr:row>13</xdr:row>
          <xdr:rowOff>0</xdr:rowOff>
        </xdr:from>
        <xdr:to>
          <xdr:col>8</xdr:col>
          <xdr:colOff>0</xdr:colOff>
          <xdr:row>13</xdr:row>
          <xdr:rowOff>327660</xdr:rowOff>
        </xdr:to>
        <xdr:sp macro="" textlink="">
          <xdr:nvSpPr>
            <xdr:cNvPr id="2201" name="Group Box 153" hidden="1">
              <a:extLst>
                <a:ext uri="{63B3BB69-23CF-44E3-9099-C40C66FF867C}">
                  <a14:compatExt spid="_x0000_s22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0</xdr:rowOff>
        </xdr:from>
        <xdr:to>
          <xdr:col>8</xdr:col>
          <xdr:colOff>0</xdr:colOff>
          <xdr:row>13</xdr:row>
          <xdr:rowOff>335280</xdr:rowOff>
        </xdr:to>
        <xdr:sp macro="" textlink="">
          <xdr:nvSpPr>
            <xdr:cNvPr id="2208" name="Group Box 160" hidden="1">
              <a:extLst>
                <a:ext uri="{63B3BB69-23CF-44E3-9099-C40C66FF867C}">
                  <a14:compatExt spid="_x0000_s220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8</xdr:col>
          <xdr:colOff>0</xdr:colOff>
          <xdr:row>14</xdr:row>
          <xdr:rowOff>335280</xdr:rowOff>
        </xdr:to>
        <xdr:sp macro="" textlink="">
          <xdr:nvSpPr>
            <xdr:cNvPr id="2215" name="Group Box 167" hidden="1">
              <a:extLst>
                <a:ext uri="{63B3BB69-23CF-44E3-9099-C40C66FF867C}">
                  <a14:compatExt spid="_x0000_s221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13</xdr:row>
          <xdr:rowOff>99060</xdr:rowOff>
        </xdr:from>
        <xdr:to>
          <xdr:col>2</xdr:col>
          <xdr:colOff>266700</xdr:colOff>
          <xdr:row>13</xdr:row>
          <xdr:rowOff>274320</xdr:rowOff>
        </xdr:to>
        <xdr:sp macro="" textlink="">
          <xdr:nvSpPr>
            <xdr:cNvPr id="2221" name="Option Button 173" hidden="1">
              <a:extLst>
                <a:ext uri="{63B3BB69-23CF-44E3-9099-C40C66FF867C}">
                  <a14:compatExt spid="_x0000_s2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0</xdr:rowOff>
        </xdr:from>
        <xdr:to>
          <xdr:col>8</xdr:col>
          <xdr:colOff>0</xdr:colOff>
          <xdr:row>13</xdr:row>
          <xdr:rowOff>335280</xdr:rowOff>
        </xdr:to>
        <xdr:sp macro="" textlink="">
          <xdr:nvSpPr>
            <xdr:cNvPr id="2222" name="Group Box 174" hidden="1">
              <a:extLst>
                <a:ext uri="{63B3BB69-23CF-44E3-9099-C40C66FF867C}">
                  <a14:compatExt spid="_x0000_s22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13</xdr:row>
          <xdr:rowOff>99060</xdr:rowOff>
        </xdr:from>
        <xdr:to>
          <xdr:col>3</xdr:col>
          <xdr:colOff>266700</xdr:colOff>
          <xdr:row>13</xdr:row>
          <xdr:rowOff>274320</xdr:rowOff>
        </xdr:to>
        <xdr:sp macro="" textlink="">
          <xdr:nvSpPr>
            <xdr:cNvPr id="2223" name="Option Button 175" hidden="1">
              <a:extLst>
                <a:ext uri="{63B3BB69-23CF-44E3-9099-C40C66FF867C}">
                  <a14:compatExt spid="_x0000_s2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13</xdr:row>
          <xdr:rowOff>99060</xdr:rowOff>
        </xdr:from>
        <xdr:to>
          <xdr:col>4</xdr:col>
          <xdr:colOff>274320</xdr:colOff>
          <xdr:row>13</xdr:row>
          <xdr:rowOff>274320</xdr:rowOff>
        </xdr:to>
        <xdr:sp macro="" textlink="">
          <xdr:nvSpPr>
            <xdr:cNvPr id="2224" name="Option Button 176" hidden="1">
              <a:extLst>
                <a:ext uri="{63B3BB69-23CF-44E3-9099-C40C66FF867C}">
                  <a14:compatExt spid="_x0000_s2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91440</xdr:colOff>
          <xdr:row>13</xdr:row>
          <xdr:rowOff>99060</xdr:rowOff>
        </xdr:from>
        <xdr:to>
          <xdr:col>5</xdr:col>
          <xdr:colOff>281940</xdr:colOff>
          <xdr:row>13</xdr:row>
          <xdr:rowOff>274320</xdr:rowOff>
        </xdr:to>
        <xdr:sp macro="" textlink="">
          <xdr:nvSpPr>
            <xdr:cNvPr id="2225" name="Option Button 177" hidden="1">
              <a:extLst>
                <a:ext uri="{63B3BB69-23CF-44E3-9099-C40C66FF867C}">
                  <a14:compatExt spid="_x0000_s2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xdr:colOff>
          <xdr:row>13</xdr:row>
          <xdr:rowOff>99060</xdr:rowOff>
        </xdr:from>
        <xdr:to>
          <xdr:col>6</xdr:col>
          <xdr:colOff>281940</xdr:colOff>
          <xdr:row>13</xdr:row>
          <xdr:rowOff>274320</xdr:rowOff>
        </xdr:to>
        <xdr:sp macro="" textlink="">
          <xdr:nvSpPr>
            <xdr:cNvPr id="2226" name="Option Button 178" hidden="1">
              <a:extLst>
                <a:ext uri="{63B3BB69-23CF-44E3-9099-C40C66FF867C}">
                  <a14:compatExt spid="_x0000_s2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13</xdr:row>
          <xdr:rowOff>99060</xdr:rowOff>
        </xdr:from>
        <xdr:to>
          <xdr:col>7</xdr:col>
          <xdr:colOff>289560</xdr:colOff>
          <xdr:row>13</xdr:row>
          <xdr:rowOff>274320</xdr:rowOff>
        </xdr:to>
        <xdr:sp macro="" textlink="">
          <xdr:nvSpPr>
            <xdr:cNvPr id="2227" name="Option Button 179" hidden="1">
              <a:extLst>
                <a:ext uri="{63B3BB69-23CF-44E3-9099-C40C66FF867C}">
                  <a14:compatExt spid="_x0000_s2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8</xdr:col>
          <xdr:colOff>0</xdr:colOff>
          <xdr:row>14</xdr:row>
          <xdr:rowOff>327660</xdr:rowOff>
        </xdr:to>
        <xdr:sp macro="" textlink="">
          <xdr:nvSpPr>
            <xdr:cNvPr id="2237" name="Group Box 189" hidden="1">
              <a:extLst>
                <a:ext uri="{63B3BB69-23CF-44E3-9099-C40C66FF867C}">
                  <a14:compatExt spid="_x0000_s22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8</xdr:col>
          <xdr:colOff>0</xdr:colOff>
          <xdr:row>14</xdr:row>
          <xdr:rowOff>335280</xdr:rowOff>
        </xdr:to>
        <xdr:sp macro="" textlink="">
          <xdr:nvSpPr>
            <xdr:cNvPr id="2238" name="Group Box 190" hidden="1">
              <a:extLst>
                <a:ext uri="{63B3BB69-23CF-44E3-9099-C40C66FF867C}">
                  <a14:compatExt spid="_x0000_s22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8</xdr:col>
          <xdr:colOff>0</xdr:colOff>
          <xdr:row>14</xdr:row>
          <xdr:rowOff>335280</xdr:rowOff>
        </xdr:to>
        <xdr:sp macro="" textlink="">
          <xdr:nvSpPr>
            <xdr:cNvPr id="2240" name="Group Box 192" hidden="1">
              <a:extLst>
                <a:ext uri="{63B3BB69-23CF-44E3-9099-C40C66FF867C}">
                  <a14:compatExt spid="_x0000_s224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5</xdr:row>
          <xdr:rowOff>114300</xdr:rowOff>
        </xdr:from>
        <xdr:to>
          <xdr:col>7</xdr:col>
          <xdr:colOff>289560</xdr:colOff>
          <xdr:row>5</xdr:row>
          <xdr:rowOff>289560</xdr:rowOff>
        </xdr:to>
        <xdr:sp macro="" textlink="">
          <xdr:nvSpPr>
            <xdr:cNvPr id="2251" name="Option Button 203" hidden="1">
              <a:extLst>
                <a:ext uri="{63B3BB69-23CF-44E3-9099-C40C66FF867C}">
                  <a14:compatExt spid="_x0000_s2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335280</xdr:rowOff>
        </xdr:to>
        <xdr:sp macro="" textlink="">
          <xdr:nvSpPr>
            <xdr:cNvPr id="2253" name="Group Box 205" hidden="1">
              <a:extLst>
                <a:ext uri="{63B3BB69-23CF-44E3-9099-C40C66FF867C}">
                  <a14:compatExt spid="_x0000_s22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335280</xdr:rowOff>
        </xdr:to>
        <xdr:sp macro="" textlink="">
          <xdr:nvSpPr>
            <xdr:cNvPr id="2259" name="Group Box 211" hidden="1">
              <a:extLst>
                <a:ext uri="{63B3BB69-23CF-44E3-9099-C40C66FF867C}">
                  <a14:compatExt spid="_x0000_s225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8</xdr:col>
          <xdr:colOff>0</xdr:colOff>
          <xdr:row>14</xdr:row>
          <xdr:rowOff>335280</xdr:rowOff>
        </xdr:to>
        <xdr:sp macro="" textlink="">
          <xdr:nvSpPr>
            <xdr:cNvPr id="2266" name="Group Box 218" hidden="1">
              <a:extLst>
                <a:ext uri="{63B3BB69-23CF-44E3-9099-C40C66FF867C}">
                  <a14:compatExt spid="_x0000_s226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xdr:row>
          <xdr:rowOff>160020</xdr:rowOff>
        </xdr:from>
        <xdr:to>
          <xdr:col>2</xdr:col>
          <xdr:colOff>266700</xdr:colOff>
          <xdr:row>14</xdr:row>
          <xdr:rowOff>335280</xdr:rowOff>
        </xdr:to>
        <xdr:sp macro="" textlink="">
          <xdr:nvSpPr>
            <xdr:cNvPr id="2267" name="Option Button 219" hidden="1">
              <a:extLst>
                <a:ext uri="{63B3BB69-23CF-44E3-9099-C40C66FF867C}">
                  <a14:compatExt spid="_x0000_s2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14</xdr:row>
          <xdr:rowOff>160020</xdr:rowOff>
        </xdr:from>
        <xdr:to>
          <xdr:col>3</xdr:col>
          <xdr:colOff>266700</xdr:colOff>
          <xdr:row>14</xdr:row>
          <xdr:rowOff>335280</xdr:rowOff>
        </xdr:to>
        <xdr:sp macro="" textlink="">
          <xdr:nvSpPr>
            <xdr:cNvPr id="2268" name="Option Button 220" hidden="1">
              <a:extLst>
                <a:ext uri="{63B3BB69-23CF-44E3-9099-C40C66FF867C}">
                  <a14:compatExt spid="_x0000_s2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14</xdr:row>
          <xdr:rowOff>160020</xdr:rowOff>
        </xdr:from>
        <xdr:to>
          <xdr:col>4</xdr:col>
          <xdr:colOff>274320</xdr:colOff>
          <xdr:row>14</xdr:row>
          <xdr:rowOff>335280</xdr:rowOff>
        </xdr:to>
        <xdr:sp macro="" textlink="">
          <xdr:nvSpPr>
            <xdr:cNvPr id="2269" name="Option Button 221" hidden="1">
              <a:extLst>
                <a:ext uri="{63B3BB69-23CF-44E3-9099-C40C66FF867C}">
                  <a14:compatExt spid="_x0000_s2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91440</xdr:colOff>
          <xdr:row>14</xdr:row>
          <xdr:rowOff>160020</xdr:rowOff>
        </xdr:from>
        <xdr:to>
          <xdr:col>5</xdr:col>
          <xdr:colOff>281940</xdr:colOff>
          <xdr:row>14</xdr:row>
          <xdr:rowOff>335280</xdr:rowOff>
        </xdr:to>
        <xdr:sp macro="" textlink="">
          <xdr:nvSpPr>
            <xdr:cNvPr id="2270" name="Option Button 222" hidden="1">
              <a:extLst>
                <a:ext uri="{63B3BB69-23CF-44E3-9099-C40C66FF867C}">
                  <a14:compatExt spid="_x0000_s2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xdr:colOff>
          <xdr:row>14</xdr:row>
          <xdr:rowOff>160020</xdr:rowOff>
        </xdr:from>
        <xdr:to>
          <xdr:col>6</xdr:col>
          <xdr:colOff>281940</xdr:colOff>
          <xdr:row>14</xdr:row>
          <xdr:rowOff>335280</xdr:rowOff>
        </xdr:to>
        <xdr:sp macro="" textlink="">
          <xdr:nvSpPr>
            <xdr:cNvPr id="2271" name="Option Button 223" hidden="1">
              <a:extLst>
                <a:ext uri="{63B3BB69-23CF-44E3-9099-C40C66FF867C}">
                  <a14:compatExt spid="_x0000_s2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14</xdr:row>
          <xdr:rowOff>160020</xdr:rowOff>
        </xdr:from>
        <xdr:to>
          <xdr:col>7</xdr:col>
          <xdr:colOff>289560</xdr:colOff>
          <xdr:row>14</xdr:row>
          <xdr:rowOff>335280</xdr:rowOff>
        </xdr:to>
        <xdr:sp macro="" textlink="">
          <xdr:nvSpPr>
            <xdr:cNvPr id="2272" name="Option Button 224" hidden="1">
              <a:extLst>
                <a:ext uri="{63B3BB69-23CF-44E3-9099-C40C66FF867C}">
                  <a14:compatExt spid="_x0000_s2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342900</xdr:rowOff>
        </xdr:to>
        <xdr:sp macro="" textlink="">
          <xdr:nvSpPr>
            <xdr:cNvPr id="2274" name="Group Box 226" hidden="1">
              <a:extLst>
                <a:ext uri="{63B3BB69-23CF-44E3-9099-C40C66FF867C}">
                  <a14:compatExt spid="_x0000_s22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335280</xdr:rowOff>
        </xdr:to>
        <xdr:sp macro="" textlink="">
          <xdr:nvSpPr>
            <xdr:cNvPr id="2275" name="Group Box 227" hidden="1">
              <a:extLst>
                <a:ext uri="{63B3BB69-23CF-44E3-9099-C40C66FF867C}">
                  <a14:compatExt spid="_x0000_s22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327660</xdr:rowOff>
        </xdr:to>
        <xdr:sp macro="" textlink="">
          <xdr:nvSpPr>
            <xdr:cNvPr id="2276" name="Group Box 228" hidden="1">
              <a:extLst>
                <a:ext uri="{63B3BB69-23CF-44E3-9099-C40C66FF867C}">
                  <a14:compatExt spid="_x0000_s22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335280</xdr:rowOff>
        </xdr:to>
        <xdr:sp macro="" textlink="">
          <xdr:nvSpPr>
            <xdr:cNvPr id="2277" name="Group Box 229" hidden="1">
              <a:extLst>
                <a:ext uri="{63B3BB69-23CF-44E3-9099-C40C66FF867C}">
                  <a14:compatExt spid="_x0000_s22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335280</xdr:rowOff>
        </xdr:to>
        <xdr:sp macro="" textlink="">
          <xdr:nvSpPr>
            <xdr:cNvPr id="2278" name="Group Box 230" hidden="1">
              <a:extLst>
                <a:ext uri="{63B3BB69-23CF-44E3-9099-C40C66FF867C}">
                  <a14:compatExt spid="_x0000_s22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335280</xdr:rowOff>
        </xdr:to>
        <xdr:sp macro="" textlink="">
          <xdr:nvSpPr>
            <xdr:cNvPr id="2279" name="Group Box 231" hidden="1">
              <a:extLst>
                <a:ext uri="{63B3BB69-23CF-44E3-9099-C40C66FF867C}">
                  <a14:compatExt spid="_x0000_s227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342900</xdr:rowOff>
        </xdr:to>
        <xdr:sp macro="" textlink="">
          <xdr:nvSpPr>
            <xdr:cNvPr id="2286" name="Group Box 238" hidden="1">
              <a:extLst>
                <a:ext uri="{63B3BB69-23CF-44E3-9099-C40C66FF867C}">
                  <a14:compatExt spid="_x0000_s228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335280</xdr:rowOff>
        </xdr:to>
        <xdr:sp macro="" textlink="">
          <xdr:nvSpPr>
            <xdr:cNvPr id="2287" name="Group Box 239" hidden="1">
              <a:extLst>
                <a:ext uri="{63B3BB69-23CF-44E3-9099-C40C66FF867C}">
                  <a14:compatExt spid="_x0000_s228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327660</xdr:rowOff>
        </xdr:to>
        <xdr:sp macro="" textlink="">
          <xdr:nvSpPr>
            <xdr:cNvPr id="2288" name="Group Box 240" hidden="1">
              <a:extLst>
                <a:ext uri="{63B3BB69-23CF-44E3-9099-C40C66FF867C}">
                  <a14:compatExt spid="_x0000_s228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335280</xdr:rowOff>
        </xdr:to>
        <xdr:sp macro="" textlink="">
          <xdr:nvSpPr>
            <xdr:cNvPr id="2289" name="Group Box 241" hidden="1">
              <a:extLst>
                <a:ext uri="{63B3BB69-23CF-44E3-9099-C40C66FF867C}">
                  <a14:compatExt spid="_x0000_s228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335280</xdr:rowOff>
        </xdr:to>
        <xdr:sp macro="" textlink="">
          <xdr:nvSpPr>
            <xdr:cNvPr id="2290" name="Group Box 242" hidden="1">
              <a:extLst>
                <a:ext uri="{63B3BB69-23CF-44E3-9099-C40C66FF867C}">
                  <a14:compatExt spid="_x0000_s229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335280</xdr:rowOff>
        </xdr:to>
        <xdr:sp macro="" textlink="">
          <xdr:nvSpPr>
            <xdr:cNvPr id="2291" name="Group Box 243" hidden="1">
              <a:extLst>
                <a:ext uri="{63B3BB69-23CF-44E3-9099-C40C66FF867C}">
                  <a14:compatExt spid="_x0000_s229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12</xdr:row>
          <xdr:rowOff>281940</xdr:rowOff>
        </xdr:from>
        <xdr:to>
          <xdr:col>2</xdr:col>
          <xdr:colOff>266700</xdr:colOff>
          <xdr:row>12</xdr:row>
          <xdr:rowOff>457200</xdr:rowOff>
        </xdr:to>
        <xdr:sp macro="" textlink="">
          <xdr:nvSpPr>
            <xdr:cNvPr id="2292" name="Option Button 244" hidden="1">
              <a:extLst>
                <a:ext uri="{63B3BB69-23CF-44E3-9099-C40C66FF867C}">
                  <a14:compatExt spid="_x0000_s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12</xdr:row>
          <xdr:rowOff>281940</xdr:rowOff>
        </xdr:from>
        <xdr:to>
          <xdr:col>3</xdr:col>
          <xdr:colOff>266700</xdr:colOff>
          <xdr:row>12</xdr:row>
          <xdr:rowOff>457200</xdr:rowOff>
        </xdr:to>
        <xdr:sp macro="" textlink="">
          <xdr:nvSpPr>
            <xdr:cNvPr id="2293" name="Option Button 245" hidden="1">
              <a:extLst>
                <a:ext uri="{63B3BB69-23CF-44E3-9099-C40C66FF867C}">
                  <a14:compatExt spid="_x0000_s2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12</xdr:row>
          <xdr:rowOff>281940</xdr:rowOff>
        </xdr:from>
        <xdr:to>
          <xdr:col>4</xdr:col>
          <xdr:colOff>274320</xdr:colOff>
          <xdr:row>12</xdr:row>
          <xdr:rowOff>457200</xdr:rowOff>
        </xdr:to>
        <xdr:sp macro="" textlink="">
          <xdr:nvSpPr>
            <xdr:cNvPr id="2294" name="Option Button 246" hidden="1">
              <a:extLst>
                <a:ext uri="{63B3BB69-23CF-44E3-9099-C40C66FF867C}">
                  <a14:compatExt spid="_x0000_s2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91440</xdr:colOff>
          <xdr:row>12</xdr:row>
          <xdr:rowOff>281940</xdr:rowOff>
        </xdr:from>
        <xdr:to>
          <xdr:col>5</xdr:col>
          <xdr:colOff>281940</xdr:colOff>
          <xdr:row>12</xdr:row>
          <xdr:rowOff>457200</xdr:rowOff>
        </xdr:to>
        <xdr:sp macro="" textlink="">
          <xdr:nvSpPr>
            <xdr:cNvPr id="2295" name="Option Button 247" hidden="1">
              <a:extLst>
                <a:ext uri="{63B3BB69-23CF-44E3-9099-C40C66FF867C}">
                  <a14:compatExt spid="_x0000_s2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xdr:colOff>
          <xdr:row>12</xdr:row>
          <xdr:rowOff>281940</xdr:rowOff>
        </xdr:from>
        <xdr:to>
          <xdr:col>6</xdr:col>
          <xdr:colOff>281940</xdr:colOff>
          <xdr:row>12</xdr:row>
          <xdr:rowOff>457200</xdr:rowOff>
        </xdr:to>
        <xdr:sp macro="" textlink="">
          <xdr:nvSpPr>
            <xdr:cNvPr id="2296" name="Option Button 248" hidden="1">
              <a:extLst>
                <a:ext uri="{63B3BB69-23CF-44E3-9099-C40C66FF867C}">
                  <a14:compatExt spid="_x0000_s2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12</xdr:row>
          <xdr:rowOff>281940</xdr:rowOff>
        </xdr:from>
        <xdr:to>
          <xdr:col>7</xdr:col>
          <xdr:colOff>289560</xdr:colOff>
          <xdr:row>12</xdr:row>
          <xdr:rowOff>457200</xdr:rowOff>
        </xdr:to>
        <xdr:sp macro="" textlink="">
          <xdr:nvSpPr>
            <xdr:cNvPr id="2297" name="Option Button 249" hidden="1">
              <a:extLst>
                <a:ext uri="{63B3BB69-23CF-44E3-9099-C40C66FF867C}">
                  <a14:compatExt spid="_x0000_s2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342900</xdr:rowOff>
        </xdr:to>
        <xdr:sp macro="" textlink="">
          <xdr:nvSpPr>
            <xdr:cNvPr id="2298" name="Group Box 250" hidden="1">
              <a:extLst>
                <a:ext uri="{63B3BB69-23CF-44E3-9099-C40C66FF867C}">
                  <a14:compatExt spid="_x0000_s22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335280</xdr:rowOff>
        </xdr:to>
        <xdr:sp macro="" textlink="">
          <xdr:nvSpPr>
            <xdr:cNvPr id="2299" name="Group Box 251" hidden="1">
              <a:extLst>
                <a:ext uri="{63B3BB69-23CF-44E3-9099-C40C66FF867C}">
                  <a14:compatExt spid="_x0000_s229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327660</xdr:rowOff>
        </xdr:to>
        <xdr:sp macro="" textlink="">
          <xdr:nvSpPr>
            <xdr:cNvPr id="2300" name="Group Box 252" hidden="1">
              <a:extLst>
                <a:ext uri="{63B3BB69-23CF-44E3-9099-C40C66FF867C}">
                  <a14:compatExt spid="_x0000_s2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335280</xdr:rowOff>
        </xdr:to>
        <xdr:sp macro="" textlink="">
          <xdr:nvSpPr>
            <xdr:cNvPr id="2301" name="Group Box 253" hidden="1">
              <a:extLst>
                <a:ext uri="{63B3BB69-23CF-44E3-9099-C40C66FF867C}">
                  <a14:compatExt spid="_x0000_s23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335280</xdr:rowOff>
        </xdr:to>
        <xdr:sp macro="" textlink="">
          <xdr:nvSpPr>
            <xdr:cNvPr id="2302" name="Group Box 254" hidden="1">
              <a:extLst>
                <a:ext uri="{63B3BB69-23CF-44E3-9099-C40C66FF867C}">
                  <a14:compatExt spid="_x0000_s230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335280</xdr:rowOff>
        </xdr:to>
        <xdr:sp macro="" textlink="">
          <xdr:nvSpPr>
            <xdr:cNvPr id="2303" name="Group Box 255" hidden="1">
              <a:extLst>
                <a:ext uri="{63B3BB69-23CF-44E3-9099-C40C66FF867C}">
                  <a14:compatExt spid="_x0000_s230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xdr:row>
          <xdr:rowOff>160020</xdr:rowOff>
        </xdr:from>
        <xdr:to>
          <xdr:col>2</xdr:col>
          <xdr:colOff>266700</xdr:colOff>
          <xdr:row>8</xdr:row>
          <xdr:rowOff>335280</xdr:rowOff>
        </xdr:to>
        <xdr:sp macro="" textlink="">
          <xdr:nvSpPr>
            <xdr:cNvPr id="2304" name="Option Button 256" hidden="1">
              <a:extLst>
                <a:ext uri="{63B3BB69-23CF-44E3-9099-C40C66FF867C}">
                  <a14:compatExt spid="_x0000_s2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8</xdr:row>
          <xdr:rowOff>160020</xdr:rowOff>
        </xdr:from>
        <xdr:to>
          <xdr:col>3</xdr:col>
          <xdr:colOff>266700</xdr:colOff>
          <xdr:row>8</xdr:row>
          <xdr:rowOff>335280</xdr:rowOff>
        </xdr:to>
        <xdr:sp macro="" textlink="">
          <xdr:nvSpPr>
            <xdr:cNvPr id="2305" name="Option Button 257" hidden="1">
              <a:extLst>
                <a:ext uri="{63B3BB69-23CF-44E3-9099-C40C66FF867C}">
                  <a14:compatExt spid="_x0000_s2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8</xdr:row>
          <xdr:rowOff>160020</xdr:rowOff>
        </xdr:from>
        <xdr:to>
          <xdr:col>4</xdr:col>
          <xdr:colOff>274320</xdr:colOff>
          <xdr:row>8</xdr:row>
          <xdr:rowOff>335280</xdr:rowOff>
        </xdr:to>
        <xdr:sp macro="" textlink="">
          <xdr:nvSpPr>
            <xdr:cNvPr id="2306" name="Option Button 258" hidden="1">
              <a:extLst>
                <a:ext uri="{63B3BB69-23CF-44E3-9099-C40C66FF867C}">
                  <a14:compatExt spid="_x0000_s2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91440</xdr:colOff>
          <xdr:row>8</xdr:row>
          <xdr:rowOff>160020</xdr:rowOff>
        </xdr:from>
        <xdr:to>
          <xdr:col>5</xdr:col>
          <xdr:colOff>281940</xdr:colOff>
          <xdr:row>8</xdr:row>
          <xdr:rowOff>335280</xdr:rowOff>
        </xdr:to>
        <xdr:sp macro="" textlink="">
          <xdr:nvSpPr>
            <xdr:cNvPr id="2307" name="Option Button 259" hidden="1">
              <a:extLst>
                <a:ext uri="{63B3BB69-23CF-44E3-9099-C40C66FF867C}">
                  <a14:compatExt spid="_x0000_s2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xdr:colOff>
          <xdr:row>8</xdr:row>
          <xdr:rowOff>160020</xdr:rowOff>
        </xdr:from>
        <xdr:to>
          <xdr:col>6</xdr:col>
          <xdr:colOff>281940</xdr:colOff>
          <xdr:row>8</xdr:row>
          <xdr:rowOff>335280</xdr:rowOff>
        </xdr:to>
        <xdr:sp macro="" textlink="">
          <xdr:nvSpPr>
            <xdr:cNvPr id="2308" name="Option Button 260" hidden="1">
              <a:extLst>
                <a:ext uri="{63B3BB69-23CF-44E3-9099-C40C66FF867C}">
                  <a14:compatExt spid="_x0000_s2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8</xdr:row>
          <xdr:rowOff>160020</xdr:rowOff>
        </xdr:from>
        <xdr:to>
          <xdr:col>7</xdr:col>
          <xdr:colOff>289560</xdr:colOff>
          <xdr:row>8</xdr:row>
          <xdr:rowOff>335280</xdr:rowOff>
        </xdr:to>
        <xdr:sp macro="" textlink="">
          <xdr:nvSpPr>
            <xdr:cNvPr id="2309" name="Option Button 261" hidden="1">
              <a:extLst>
                <a:ext uri="{63B3BB69-23CF-44E3-9099-C40C66FF867C}">
                  <a14:compatExt spid="_x0000_s2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1554231</xdr:colOff>
      <xdr:row>0</xdr:row>
      <xdr:rowOff>128351</xdr:rowOff>
    </xdr:from>
    <xdr:to>
      <xdr:col>9</xdr:col>
      <xdr:colOff>3030231</xdr:colOff>
      <xdr:row>2</xdr:row>
      <xdr:rowOff>31151</xdr:rowOff>
    </xdr:to>
    <xdr:sp macro="" textlink="">
      <xdr:nvSpPr>
        <xdr:cNvPr id="4" name="Pfeil: nach rechts 2">
          <a:hlinkClick xmlns:r="http://schemas.openxmlformats.org/officeDocument/2006/relationships" r:id="rId1"/>
          <a:extLst>
            <a:ext uri="{FF2B5EF4-FFF2-40B4-BE49-F238E27FC236}">
              <a16:creationId xmlns:a16="http://schemas.microsoft.com/office/drawing/2014/main" id="{ECEC3DBD-7E69-406C-8124-9BCCDBF1438F}"/>
            </a:ext>
          </a:extLst>
        </xdr:cNvPr>
        <xdr:cNvSpPr/>
      </xdr:nvSpPr>
      <xdr:spPr>
        <a:xfrm>
          <a:off x="9183756" y="128351"/>
          <a:ext cx="1409325" cy="360000"/>
        </a:xfrm>
        <a:prstGeom prst="rightArrow">
          <a:avLst/>
        </a:prstGeom>
        <a:solidFill>
          <a:srgbClr val="436F8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de-DE" sz="1050">
              <a:latin typeface="Arial" panose="020B0604020202020204" pitchFamily="34" charset="0"/>
              <a:cs typeface="Arial" panose="020B0604020202020204" pitchFamily="34" charset="0"/>
            </a:rPr>
            <a:t>Nächste Kategorie</a:t>
          </a:r>
        </a:p>
      </xdr:txBody>
    </xdr:sp>
    <xdr:clientData/>
  </xdr:twoCellAnchor>
  <xdr:twoCellAnchor>
    <xdr:from>
      <xdr:col>9</xdr:col>
      <xdr:colOff>23844</xdr:colOff>
      <xdr:row>0</xdr:row>
      <xdr:rowOff>125135</xdr:rowOff>
    </xdr:from>
    <xdr:to>
      <xdr:col>9</xdr:col>
      <xdr:colOff>1499267</xdr:colOff>
      <xdr:row>2</xdr:row>
      <xdr:rowOff>27935</xdr:rowOff>
    </xdr:to>
    <xdr:sp macro="" textlink="">
      <xdr:nvSpPr>
        <xdr:cNvPr id="5" name="Pfeil: nach rechts 3">
          <a:hlinkClick xmlns:r="http://schemas.openxmlformats.org/officeDocument/2006/relationships" r:id="rId2"/>
          <a:extLst>
            <a:ext uri="{FF2B5EF4-FFF2-40B4-BE49-F238E27FC236}">
              <a16:creationId xmlns:a16="http://schemas.microsoft.com/office/drawing/2014/main" id="{695E8B7E-ED20-4B0A-958D-8E3344CDC6D7}"/>
            </a:ext>
          </a:extLst>
        </xdr:cNvPr>
        <xdr:cNvSpPr/>
      </xdr:nvSpPr>
      <xdr:spPr>
        <a:xfrm flipH="1">
          <a:off x="7653369" y="125135"/>
          <a:ext cx="1475423" cy="360000"/>
        </a:xfrm>
        <a:prstGeom prst="rightArrow">
          <a:avLst/>
        </a:prstGeom>
        <a:solidFill>
          <a:srgbClr val="436F8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de-DE" sz="1050">
              <a:latin typeface="Arial" panose="020B0604020202020204" pitchFamily="34" charset="0"/>
              <a:cs typeface="Arial" panose="020B0604020202020204" pitchFamily="34" charset="0"/>
            </a:rPr>
            <a:t>Vorherige Kategorie</a:t>
          </a:r>
        </a:p>
      </xdr:txBody>
    </xdr:sp>
    <xdr:clientData/>
  </xdr:twoCellAnchor>
  <xdr:twoCellAnchor editAs="oneCell">
    <xdr:from>
      <xdr:col>10</xdr:col>
      <xdr:colOff>149676</xdr:colOff>
      <xdr:row>15</xdr:row>
      <xdr:rowOff>98007</xdr:rowOff>
    </xdr:from>
    <xdr:to>
      <xdr:col>12</xdr:col>
      <xdr:colOff>396127</xdr:colOff>
      <xdr:row>22</xdr:row>
      <xdr:rowOff>101</xdr:rowOff>
    </xdr:to>
    <xdr:pic>
      <xdr:nvPicPr>
        <xdr:cNvPr id="6" name="Grafik 5"/>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8585" t="4880" r="6938"/>
        <a:stretch/>
      </xdr:blipFill>
      <xdr:spPr>
        <a:xfrm>
          <a:off x="10741476" y="4898607"/>
          <a:ext cx="1770451" cy="1235594"/>
        </a:xfrm>
        <a:prstGeom prst="rect">
          <a:avLst/>
        </a:prstGeom>
      </xdr:spPr>
    </xdr:pic>
    <xdr:clientData/>
  </xdr:twoCellAnchor>
  <xdr:twoCellAnchor>
    <xdr:from>
      <xdr:col>1</xdr:col>
      <xdr:colOff>2219986</xdr:colOff>
      <xdr:row>0</xdr:row>
      <xdr:rowOff>151146</xdr:rowOff>
    </xdr:from>
    <xdr:to>
      <xdr:col>1</xdr:col>
      <xdr:colOff>2550446</xdr:colOff>
      <xdr:row>1</xdr:row>
      <xdr:rowOff>230852</xdr:rowOff>
    </xdr:to>
    <xdr:pic>
      <xdr:nvPicPr>
        <xdr:cNvPr id="7" name="Grafik 6"/>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730526" y="151146"/>
          <a:ext cx="330460" cy="27020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83820</xdr:colOff>
          <xdr:row>10</xdr:row>
          <xdr:rowOff>99060</xdr:rowOff>
        </xdr:from>
        <xdr:to>
          <xdr:col>2</xdr:col>
          <xdr:colOff>274320</xdr:colOff>
          <xdr:row>10</xdr:row>
          <xdr:rowOff>274320</xdr:rowOff>
        </xdr:to>
        <xdr:sp macro="" textlink="">
          <xdr:nvSpPr>
            <xdr:cNvPr id="11505" name="Option Button 241" hidden="1">
              <a:extLst>
                <a:ext uri="{63B3BB69-23CF-44E3-9099-C40C66FF867C}">
                  <a14:compatExt spid="_x0000_s11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8</xdr:col>
          <xdr:colOff>0</xdr:colOff>
          <xdr:row>11</xdr:row>
          <xdr:rowOff>0</xdr:rowOff>
        </xdr:to>
        <xdr:sp macro="" textlink="">
          <xdr:nvSpPr>
            <xdr:cNvPr id="11506" name="Group Box 242" hidden="1">
              <a:extLst>
                <a:ext uri="{63B3BB69-23CF-44E3-9099-C40C66FF867C}">
                  <a14:compatExt spid="_x0000_s1150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10</xdr:row>
          <xdr:rowOff>99060</xdr:rowOff>
        </xdr:from>
        <xdr:to>
          <xdr:col>3</xdr:col>
          <xdr:colOff>274320</xdr:colOff>
          <xdr:row>10</xdr:row>
          <xdr:rowOff>274320</xdr:rowOff>
        </xdr:to>
        <xdr:sp macro="" textlink="">
          <xdr:nvSpPr>
            <xdr:cNvPr id="11507" name="Option Button 243" hidden="1">
              <a:extLst>
                <a:ext uri="{63B3BB69-23CF-44E3-9099-C40C66FF867C}">
                  <a14:compatExt spid="_x0000_s11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10</xdr:row>
          <xdr:rowOff>99060</xdr:rowOff>
        </xdr:from>
        <xdr:to>
          <xdr:col>4</xdr:col>
          <xdr:colOff>289560</xdr:colOff>
          <xdr:row>10</xdr:row>
          <xdr:rowOff>274320</xdr:rowOff>
        </xdr:to>
        <xdr:sp macro="" textlink="">
          <xdr:nvSpPr>
            <xdr:cNvPr id="11508" name="Option Button 244" hidden="1">
              <a:extLst>
                <a:ext uri="{63B3BB69-23CF-44E3-9099-C40C66FF867C}">
                  <a14:compatExt spid="_x0000_s11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10</xdr:row>
          <xdr:rowOff>91440</xdr:rowOff>
        </xdr:from>
        <xdr:to>
          <xdr:col>5</xdr:col>
          <xdr:colOff>274320</xdr:colOff>
          <xdr:row>10</xdr:row>
          <xdr:rowOff>266700</xdr:rowOff>
        </xdr:to>
        <xdr:sp macro="" textlink="">
          <xdr:nvSpPr>
            <xdr:cNvPr id="11509" name="Option Button 245" hidden="1">
              <a:extLst>
                <a:ext uri="{63B3BB69-23CF-44E3-9099-C40C66FF867C}">
                  <a14:compatExt spid="_x0000_s11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xdr:colOff>
          <xdr:row>10</xdr:row>
          <xdr:rowOff>91440</xdr:rowOff>
        </xdr:from>
        <xdr:to>
          <xdr:col>6</xdr:col>
          <xdr:colOff>281940</xdr:colOff>
          <xdr:row>10</xdr:row>
          <xdr:rowOff>266700</xdr:rowOff>
        </xdr:to>
        <xdr:sp macro="" textlink="">
          <xdr:nvSpPr>
            <xdr:cNvPr id="11510" name="Option Button 246" hidden="1">
              <a:extLst>
                <a:ext uri="{63B3BB69-23CF-44E3-9099-C40C66FF867C}">
                  <a14:compatExt spid="_x0000_s11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10</xdr:row>
          <xdr:rowOff>91440</xdr:rowOff>
        </xdr:from>
        <xdr:to>
          <xdr:col>7</xdr:col>
          <xdr:colOff>281940</xdr:colOff>
          <xdr:row>10</xdr:row>
          <xdr:rowOff>266700</xdr:rowOff>
        </xdr:to>
        <xdr:sp macro="" textlink="">
          <xdr:nvSpPr>
            <xdr:cNvPr id="11511" name="Option Button 247" hidden="1">
              <a:extLst>
                <a:ext uri="{63B3BB69-23CF-44E3-9099-C40C66FF867C}">
                  <a14:compatExt spid="_x0000_s11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9</xdr:row>
          <xdr:rowOff>160020</xdr:rowOff>
        </xdr:from>
        <xdr:to>
          <xdr:col>2</xdr:col>
          <xdr:colOff>274320</xdr:colOff>
          <xdr:row>9</xdr:row>
          <xdr:rowOff>342900</xdr:rowOff>
        </xdr:to>
        <xdr:sp macro="" textlink="">
          <xdr:nvSpPr>
            <xdr:cNvPr id="11512" name="Option Button 248" hidden="1">
              <a:extLst>
                <a:ext uri="{63B3BB69-23CF-44E3-9099-C40C66FF867C}">
                  <a14:compatExt spid="_x0000_s11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8</xdr:col>
          <xdr:colOff>0</xdr:colOff>
          <xdr:row>10</xdr:row>
          <xdr:rowOff>0</xdr:rowOff>
        </xdr:to>
        <xdr:sp macro="" textlink="">
          <xdr:nvSpPr>
            <xdr:cNvPr id="11513" name="Group Box 249" hidden="1">
              <a:extLst>
                <a:ext uri="{63B3BB69-23CF-44E3-9099-C40C66FF867C}">
                  <a14:compatExt spid="_x0000_s115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9</xdr:row>
          <xdr:rowOff>160020</xdr:rowOff>
        </xdr:from>
        <xdr:to>
          <xdr:col>3</xdr:col>
          <xdr:colOff>274320</xdr:colOff>
          <xdr:row>9</xdr:row>
          <xdr:rowOff>342900</xdr:rowOff>
        </xdr:to>
        <xdr:sp macro="" textlink="">
          <xdr:nvSpPr>
            <xdr:cNvPr id="11514" name="Option Button 250" hidden="1">
              <a:extLst>
                <a:ext uri="{63B3BB69-23CF-44E3-9099-C40C66FF867C}">
                  <a14:compatExt spid="_x0000_s11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9</xdr:row>
          <xdr:rowOff>160020</xdr:rowOff>
        </xdr:from>
        <xdr:to>
          <xdr:col>4</xdr:col>
          <xdr:colOff>289560</xdr:colOff>
          <xdr:row>9</xdr:row>
          <xdr:rowOff>342900</xdr:rowOff>
        </xdr:to>
        <xdr:sp macro="" textlink="">
          <xdr:nvSpPr>
            <xdr:cNvPr id="11515" name="Option Button 251" hidden="1">
              <a:extLst>
                <a:ext uri="{63B3BB69-23CF-44E3-9099-C40C66FF867C}">
                  <a14:compatExt spid="_x0000_s11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9</xdr:row>
          <xdr:rowOff>152400</xdr:rowOff>
        </xdr:from>
        <xdr:to>
          <xdr:col>5</xdr:col>
          <xdr:colOff>274320</xdr:colOff>
          <xdr:row>9</xdr:row>
          <xdr:rowOff>335280</xdr:rowOff>
        </xdr:to>
        <xdr:sp macro="" textlink="">
          <xdr:nvSpPr>
            <xdr:cNvPr id="11516" name="Option Button 252" hidden="1">
              <a:extLst>
                <a:ext uri="{63B3BB69-23CF-44E3-9099-C40C66FF867C}">
                  <a14:compatExt spid="_x0000_s11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xdr:colOff>
          <xdr:row>9</xdr:row>
          <xdr:rowOff>152400</xdr:rowOff>
        </xdr:from>
        <xdr:to>
          <xdr:col>6</xdr:col>
          <xdr:colOff>281940</xdr:colOff>
          <xdr:row>9</xdr:row>
          <xdr:rowOff>335280</xdr:rowOff>
        </xdr:to>
        <xdr:sp macro="" textlink="">
          <xdr:nvSpPr>
            <xdr:cNvPr id="11517" name="Option Button 253" hidden="1">
              <a:extLst>
                <a:ext uri="{63B3BB69-23CF-44E3-9099-C40C66FF867C}">
                  <a14:compatExt spid="_x0000_s11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9</xdr:row>
          <xdr:rowOff>152400</xdr:rowOff>
        </xdr:from>
        <xdr:to>
          <xdr:col>7</xdr:col>
          <xdr:colOff>281940</xdr:colOff>
          <xdr:row>9</xdr:row>
          <xdr:rowOff>335280</xdr:rowOff>
        </xdr:to>
        <xdr:sp macro="" textlink="">
          <xdr:nvSpPr>
            <xdr:cNvPr id="11518" name="Option Button 254" hidden="1">
              <a:extLst>
                <a:ext uri="{63B3BB69-23CF-44E3-9099-C40C66FF867C}">
                  <a14:compatExt spid="_x0000_s11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11</xdr:row>
          <xdr:rowOff>99060</xdr:rowOff>
        </xdr:from>
        <xdr:to>
          <xdr:col>2</xdr:col>
          <xdr:colOff>274320</xdr:colOff>
          <xdr:row>11</xdr:row>
          <xdr:rowOff>274320</xdr:rowOff>
        </xdr:to>
        <xdr:sp macro="" textlink="">
          <xdr:nvSpPr>
            <xdr:cNvPr id="11519" name="Option Button 255" hidden="1">
              <a:extLst>
                <a:ext uri="{63B3BB69-23CF-44E3-9099-C40C66FF867C}">
                  <a14:compatExt spid="_x0000_s11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8</xdr:col>
          <xdr:colOff>0</xdr:colOff>
          <xdr:row>12</xdr:row>
          <xdr:rowOff>0</xdr:rowOff>
        </xdr:to>
        <xdr:sp macro="" textlink="">
          <xdr:nvSpPr>
            <xdr:cNvPr id="11520" name="Group Box 256" hidden="1">
              <a:extLst>
                <a:ext uri="{63B3BB69-23CF-44E3-9099-C40C66FF867C}">
                  <a14:compatExt spid="_x0000_s1152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11</xdr:row>
          <xdr:rowOff>99060</xdr:rowOff>
        </xdr:from>
        <xdr:to>
          <xdr:col>3</xdr:col>
          <xdr:colOff>274320</xdr:colOff>
          <xdr:row>11</xdr:row>
          <xdr:rowOff>274320</xdr:rowOff>
        </xdr:to>
        <xdr:sp macro="" textlink="">
          <xdr:nvSpPr>
            <xdr:cNvPr id="11521" name="Option Button 257" hidden="1">
              <a:extLst>
                <a:ext uri="{63B3BB69-23CF-44E3-9099-C40C66FF867C}">
                  <a14:compatExt spid="_x0000_s11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11</xdr:row>
          <xdr:rowOff>99060</xdr:rowOff>
        </xdr:from>
        <xdr:to>
          <xdr:col>4</xdr:col>
          <xdr:colOff>289560</xdr:colOff>
          <xdr:row>11</xdr:row>
          <xdr:rowOff>274320</xdr:rowOff>
        </xdr:to>
        <xdr:sp macro="" textlink="">
          <xdr:nvSpPr>
            <xdr:cNvPr id="11522" name="Option Button 258" hidden="1">
              <a:extLst>
                <a:ext uri="{63B3BB69-23CF-44E3-9099-C40C66FF867C}">
                  <a14:compatExt spid="_x0000_s11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11</xdr:row>
          <xdr:rowOff>91440</xdr:rowOff>
        </xdr:from>
        <xdr:to>
          <xdr:col>5</xdr:col>
          <xdr:colOff>274320</xdr:colOff>
          <xdr:row>11</xdr:row>
          <xdr:rowOff>266700</xdr:rowOff>
        </xdr:to>
        <xdr:sp macro="" textlink="">
          <xdr:nvSpPr>
            <xdr:cNvPr id="11523" name="Option Button 259" hidden="1">
              <a:extLst>
                <a:ext uri="{63B3BB69-23CF-44E3-9099-C40C66FF867C}">
                  <a14:compatExt spid="_x0000_s11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xdr:colOff>
          <xdr:row>11</xdr:row>
          <xdr:rowOff>91440</xdr:rowOff>
        </xdr:from>
        <xdr:to>
          <xdr:col>6</xdr:col>
          <xdr:colOff>281940</xdr:colOff>
          <xdr:row>11</xdr:row>
          <xdr:rowOff>266700</xdr:rowOff>
        </xdr:to>
        <xdr:sp macro="" textlink="">
          <xdr:nvSpPr>
            <xdr:cNvPr id="11524" name="Option Button 260" hidden="1">
              <a:extLst>
                <a:ext uri="{63B3BB69-23CF-44E3-9099-C40C66FF867C}">
                  <a14:compatExt spid="_x0000_s11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11</xdr:row>
          <xdr:rowOff>91440</xdr:rowOff>
        </xdr:from>
        <xdr:to>
          <xdr:col>7</xdr:col>
          <xdr:colOff>281940</xdr:colOff>
          <xdr:row>11</xdr:row>
          <xdr:rowOff>266700</xdr:rowOff>
        </xdr:to>
        <xdr:sp macro="" textlink="">
          <xdr:nvSpPr>
            <xdr:cNvPr id="11525" name="Option Button 261" hidden="1">
              <a:extLst>
                <a:ext uri="{63B3BB69-23CF-44E3-9099-C40C66FF867C}">
                  <a14:compatExt spid="_x0000_s11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327660</xdr:rowOff>
        </xdr:from>
        <xdr:to>
          <xdr:col>8</xdr:col>
          <xdr:colOff>0</xdr:colOff>
          <xdr:row>13</xdr:row>
          <xdr:rowOff>160020</xdr:rowOff>
        </xdr:to>
        <xdr:sp macro="" textlink="">
          <xdr:nvSpPr>
            <xdr:cNvPr id="11527" name="Group Box 263" hidden="1">
              <a:extLst>
                <a:ext uri="{63B3BB69-23CF-44E3-9099-C40C66FF867C}">
                  <a14:compatExt spid="_x0000_s1152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5</xdr:row>
          <xdr:rowOff>99060</xdr:rowOff>
        </xdr:from>
        <xdr:to>
          <xdr:col>2</xdr:col>
          <xdr:colOff>274320</xdr:colOff>
          <xdr:row>5</xdr:row>
          <xdr:rowOff>274320</xdr:rowOff>
        </xdr:to>
        <xdr:sp macro="" textlink="">
          <xdr:nvSpPr>
            <xdr:cNvPr id="11533" name="Option Button 269" hidden="1">
              <a:extLst>
                <a:ext uri="{63B3BB69-23CF-44E3-9099-C40C66FF867C}">
                  <a14:compatExt spid="_x0000_s11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0</xdr:rowOff>
        </xdr:from>
        <xdr:to>
          <xdr:col>8</xdr:col>
          <xdr:colOff>0</xdr:colOff>
          <xdr:row>6</xdr:row>
          <xdr:rowOff>0</xdr:rowOff>
        </xdr:to>
        <xdr:sp macro="" textlink="">
          <xdr:nvSpPr>
            <xdr:cNvPr id="11534" name="Group Box 270" hidden="1">
              <a:extLst>
                <a:ext uri="{63B3BB69-23CF-44E3-9099-C40C66FF867C}">
                  <a14:compatExt spid="_x0000_s115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5</xdr:row>
          <xdr:rowOff>99060</xdr:rowOff>
        </xdr:from>
        <xdr:to>
          <xdr:col>3</xdr:col>
          <xdr:colOff>274320</xdr:colOff>
          <xdr:row>5</xdr:row>
          <xdr:rowOff>274320</xdr:rowOff>
        </xdr:to>
        <xdr:sp macro="" textlink="">
          <xdr:nvSpPr>
            <xdr:cNvPr id="11535" name="Option Button 271" hidden="1">
              <a:extLst>
                <a:ext uri="{63B3BB69-23CF-44E3-9099-C40C66FF867C}">
                  <a14:compatExt spid="_x0000_s11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5</xdr:row>
          <xdr:rowOff>99060</xdr:rowOff>
        </xdr:from>
        <xdr:to>
          <xdr:col>4</xdr:col>
          <xdr:colOff>289560</xdr:colOff>
          <xdr:row>5</xdr:row>
          <xdr:rowOff>274320</xdr:rowOff>
        </xdr:to>
        <xdr:sp macro="" textlink="">
          <xdr:nvSpPr>
            <xdr:cNvPr id="11536" name="Option Button 272" hidden="1">
              <a:extLst>
                <a:ext uri="{63B3BB69-23CF-44E3-9099-C40C66FF867C}">
                  <a14:compatExt spid="_x0000_s11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5</xdr:row>
          <xdr:rowOff>91440</xdr:rowOff>
        </xdr:from>
        <xdr:to>
          <xdr:col>5</xdr:col>
          <xdr:colOff>274320</xdr:colOff>
          <xdr:row>5</xdr:row>
          <xdr:rowOff>266700</xdr:rowOff>
        </xdr:to>
        <xdr:sp macro="" textlink="">
          <xdr:nvSpPr>
            <xdr:cNvPr id="11537" name="Option Button 273" hidden="1">
              <a:extLst>
                <a:ext uri="{63B3BB69-23CF-44E3-9099-C40C66FF867C}">
                  <a14:compatExt spid="_x0000_s11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xdr:colOff>
          <xdr:row>5</xdr:row>
          <xdr:rowOff>91440</xdr:rowOff>
        </xdr:from>
        <xdr:to>
          <xdr:col>6</xdr:col>
          <xdr:colOff>281940</xdr:colOff>
          <xdr:row>5</xdr:row>
          <xdr:rowOff>266700</xdr:rowOff>
        </xdr:to>
        <xdr:sp macro="" textlink="">
          <xdr:nvSpPr>
            <xdr:cNvPr id="11538" name="Option Button 274" hidden="1">
              <a:extLst>
                <a:ext uri="{63B3BB69-23CF-44E3-9099-C40C66FF867C}">
                  <a14:compatExt spid="_x0000_s11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5</xdr:row>
          <xdr:rowOff>91440</xdr:rowOff>
        </xdr:from>
        <xdr:to>
          <xdr:col>7</xdr:col>
          <xdr:colOff>281940</xdr:colOff>
          <xdr:row>5</xdr:row>
          <xdr:rowOff>266700</xdr:rowOff>
        </xdr:to>
        <xdr:sp macro="" textlink="">
          <xdr:nvSpPr>
            <xdr:cNvPr id="11539" name="Option Button 275" hidden="1">
              <a:extLst>
                <a:ext uri="{63B3BB69-23CF-44E3-9099-C40C66FF867C}">
                  <a14:compatExt spid="_x0000_s11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xdr:row>
          <xdr:rowOff>99060</xdr:rowOff>
        </xdr:from>
        <xdr:to>
          <xdr:col>2</xdr:col>
          <xdr:colOff>274320</xdr:colOff>
          <xdr:row>6</xdr:row>
          <xdr:rowOff>274320</xdr:rowOff>
        </xdr:to>
        <xdr:sp macro="" textlink="">
          <xdr:nvSpPr>
            <xdr:cNvPr id="11540" name="Option Button 276" hidden="1">
              <a:extLst>
                <a:ext uri="{63B3BB69-23CF-44E3-9099-C40C66FF867C}">
                  <a14:compatExt spid="_x0000_s11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8</xdr:col>
          <xdr:colOff>0</xdr:colOff>
          <xdr:row>7</xdr:row>
          <xdr:rowOff>0</xdr:rowOff>
        </xdr:to>
        <xdr:sp macro="" textlink="">
          <xdr:nvSpPr>
            <xdr:cNvPr id="11541" name="Group Box 277" hidden="1">
              <a:extLst>
                <a:ext uri="{63B3BB69-23CF-44E3-9099-C40C66FF867C}">
                  <a14:compatExt spid="_x0000_s115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6</xdr:row>
          <xdr:rowOff>99060</xdr:rowOff>
        </xdr:from>
        <xdr:to>
          <xdr:col>3</xdr:col>
          <xdr:colOff>274320</xdr:colOff>
          <xdr:row>6</xdr:row>
          <xdr:rowOff>274320</xdr:rowOff>
        </xdr:to>
        <xdr:sp macro="" textlink="">
          <xdr:nvSpPr>
            <xdr:cNvPr id="11542" name="Option Button 278" hidden="1">
              <a:extLst>
                <a:ext uri="{63B3BB69-23CF-44E3-9099-C40C66FF867C}">
                  <a14:compatExt spid="_x0000_s11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6</xdr:row>
          <xdr:rowOff>99060</xdr:rowOff>
        </xdr:from>
        <xdr:to>
          <xdr:col>4</xdr:col>
          <xdr:colOff>289560</xdr:colOff>
          <xdr:row>6</xdr:row>
          <xdr:rowOff>274320</xdr:rowOff>
        </xdr:to>
        <xdr:sp macro="" textlink="">
          <xdr:nvSpPr>
            <xdr:cNvPr id="11543" name="Option Button 279" hidden="1">
              <a:extLst>
                <a:ext uri="{63B3BB69-23CF-44E3-9099-C40C66FF867C}">
                  <a14:compatExt spid="_x0000_s11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6</xdr:row>
          <xdr:rowOff>91440</xdr:rowOff>
        </xdr:from>
        <xdr:to>
          <xdr:col>5</xdr:col>
          <xdr:colOff>274320</xdr:colOff>
          <xdr:row>6</xdr:row>
          <xdr:rowOff>266700</xdr:rowOff>
        </xdr:to>
        <xdr:sp macro="" textlink="">
          <xdr:nvSpPr>
            <xdr:cNvPr id="11544" name="Option Button 280" hidden="1">
              <a:extLst>
                <a:ext uri="{63B3BB69-23CF-44E3-9099-C40C66FF867C}">
                  <a14:compatExt spid="_x0000_s11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xdr:colOff>
          <xdr:row>6</xdr:row>
          <xdr:rowOff>91440</xdr:rowOff>
        </xdr:from>
        <xdr:to>
          <xdr:col>6</xdr:col>
          <xdr:colOff>281940</xdr:colOff>
          <xdr:row>6</xdr:row>
          <xdr:rowOff>266700</xdr:rowOff>
        </xdr:to>
        <xdr:sp macro="" textlink="">
          <xdr:nvSpPr>
            <xdr:cNvPr id="11545" name="Option Button 281" hidden="1">
              <a:extLst>
                <a:ext uri="{63B3BB69-23CF-44E3-9099-C40C66FF867C}">
                  <a14:compatExt spid="_x0000_s11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6</xdr:row>
          <xdr:rowOff>91440</xdr:rowOff>
        </xdr:from>
        <xdr:to>
          <xdr:col>7</xdr:col>
          <xdr:colOff>281940</xdr:colOff>
          <xdr:row>6</xdr:row>
          <xdr:rowOff>266700</xdr:rowOff>
        </xdr:to>
        <xdr:sp macro="" textlink="">
          <xdr:nvSpPr>
            <xdr:cNvPr id="11546" name="Option Button 282" hidden="1">
              <a:extLst>
                <a:ext uri="{63B3BB69-23CF-44E3-9099-C40C66FF867C}">
                  <a14:compatExt spid="_x0000_s11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7</xdr:row>
          <xdr:rowOff>99060</xdr:rowOff>
        </xdr:from>
        <xdr:to>
          <xdr:col>2</xdr:col>
          <xdr:colOff>274320</xdr:colOff>
          <xdr:row>7</xdr:row>
          <xdr:rowOff>274320</xdr:rowOff>
        </xdr:to>
        <xdr:sp macro="" textlink="">
          <xdr:nvSpPr>
            <xdr:cNvPr id="11547" name="Option Button 283" hidden="1">
              <a:extLst>
                <a:ext uri="{63B3BB69-23CF-44E3-9099-C40C66FF867C}">
                  <a14:compatExt spid="_x0000_s11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8</xdr:col>
          <xdr:colOff>0</xdr:colOff>
          <xdr:row>8</xdr:row>
          <xdr:rowOff>0</xdr:rowOff>
        </xdr:to>
        <xdr:sp macro="" textlink="">
          <xdr:nvSpPr>
            <xdr:cNvPr id="11548" name="Group Box 284" hidden="1">
              <a:extLst>
                <a:ext uri="{63B3BB69-23CF-44E3-9099-C40C66FF867C}">
                  <a14:compatExt spid="_x0000_s1154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7</xdr:row>
          <xdr:rowOff>99060</xdr:rowOff>
        </xdr:from>
        <xdr:to>
          <xdr:col>3</xdr:col>
          <xdr:colOff>274320</xdr:colOff>
          <xdr:row>7</xdr:row>
          <xdr:rowOff>274320</xdr:rowOff>
        </xdr:to>
        <xdr:sp macro="" textlink="">
          <xdr:nvSpPr>
            <xdr:cNvPr id="11549" name="Option Button 285" hidden="1">
              <a:extLst>
                <a:ext uri="{63B3BB69-23CF-44E3-9099-C40C66FF867C}">
                  <a14:compatExt spid="_x0000_s11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7</xdr:row>
          <xdr:rowOff>99060</xdr:rowOff>
        </xdr:from>
        <xdr:to>
          <xdr:col>4</xdr:col>
          <xdr:colOff>289560</xdr:colOff>
          <xdr:row>7</xdr:row>
          <xdr:rowOff>274320</xdr:rowOff>
        </xdr:to>
        <xdr:sp macro="" textlink="">
          <xdr:nvSpPr>
            <xdr:cNvPr id="11550" name="Option Button 286" hidden="1">
              <a:extLst>
                <a:ext uri="{63B3BB69-23CF-44E3-9099-C40C66FF867C}">
                  <a14:compatExt spid="_x0000_s11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7</xdr:row>
          <xdr:rowOff>91440</xdr:rowOff>
        </xdr:from>
        <xdr:to>
          <xdr:col>5</xdr:col>
          <xdr:colOff>274320</xdr:colOff>
          <xdr:row>7</xdr:row>
          <xdr:rowOff>266700</xdr:rowOff>
        </xdr:to>
        <xdr:sp macro="" textlink="">
          <xdr:nvSpPr>
            <xdr:cNvPr id="11551" name="Option Button 287" hidden="1">
              <a:extLst>
                <a:ext uri="{63B3BB69-23CF-44E3-9099-C40C66FF867C}">
                  <a14:compatExt spid="_x0000_s11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xdr:colOff>
          <xdr:row>7</xdr:row>
          <xdr:rowOff>91440</xdr:rowOff>
        </xdr:from>
        <xdr:to>
          <xdr:col>6</xdr:col>
          <xdr:colOff>281940</xdr:colOff>
          <xdr:row>7</xdr:row>
          <xdr:rowOff>266700</xdr:rowOff>
        </xdr:to>
        <xdr:sp macro="" textlink="">
          <xdr:nvSpPr>
            <xdr:cNvPr id="11552" name="Option Button 288" hidden="1">
              <a:extLst>
                <a:ext uri="{63B3BB69-23CF-44E3-9099-C40C66FF867C}">
                  <a14:compatExt spid="_x0000_s11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7</xdr:row>
          <xdr:rowOff>91440</xdr:rowOff>
        </xdr:from>
        <xdr:to>
          <xdr:col>7</xdr:col>
          <xdr:colOff>281940</xdr:colOff>
          <xdr:row>7</xdr:row>
          <xdr:rowOff>266700</xdr:rowOff>
        </xdr:to>
        <xdr:sp macro="" textlink="">
          <xdr:nvSpPr>
            <xdr:cNvPr id="11553" name="Option Button 289" hidden="1">
              <a:extLst>
                <a:ext uri="{63B3BB69-23CF-44E3-9099-C40C66FF867C}">
                  <a14:compatExt spid="_x0000_s11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8</xdr:row>
          <xdr:rowOff>99060</xdr:rowOff>
        </xdr:from>
        <xdr:to>
          <xdr:col>2</xdr:col>
          <xdr:colOff>274320</xdr:colOff>
          <xdr:row>8</xdr:row>
          <xdr:rowOff>274320</xdr:rowOff>
        </xdr:to>
        <xdr:sp macro="" textlink="">
          <xdr:nvSpPr>
            <xdr:cNvPr id="11554" name="Option Button 290" hidden="1">
              <a:extLst>
                <a:ext uri="{63B3BB69-23CF-44E3-9099-C40C66FF867C}">
                  <a14:compatExt spid="_x0000_s11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9</xdr:row>
          <xdr:rowOff>0</xdr:rowOff>
        </xdr:to>
        <xdr:sp macro="" textlink="">
          <xdr:nvSpPr>
            <xdr:cNvPr id="11555" name="Group Box 291" hidden="1">
              <a:extLst>
                <a:ext uri="{63B3BB69-23CF-44E3-9099-C40C66FF867C}">
                  <a14:compatExt spid="_x0000_s1155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8</xdr:row>
          <xdr:rowOff>99060</xdr:rowOff>
        </xdr:from>
        <xdr:to>
          <xdr:col>3</xdr:col>
          <xdr:colOff>274320</xdr:colOff>
          <xdr:row>8</xdr:row>
          <xdr:rowOff>274320</xdr:rowOff>
        </xdr:to>
        <xdr:sp macro="" textlink="">
          <xdr:nvSpPr>
            <xdr:cNvPr id="11556" name="Option Button 292" hidden="1">
              <a:extLst>
                <a:ext uri="{63B3BB69-23CF-44E3-9099-C40C66FF867C}">
                  <a14:compatExt spid="_x0000_s11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8</xdr:row>
          <xdr:rowOff>99060</xdr:rowOff>
        </xdr:from>
        <xdr:to>
          <xdr:col>4</xdr:col>
          <xdr:colOff>289560</xdr:colOff>
          <xdr:row>8</xdr:row>
          <xdr:rowOff>274320</xdr:rowOff>
        </xdr:to>
        <xdr:sp macro="" textlink="">
          <xdr:nvSpPr>
            <xdr:cNvPr id="11557" name="Option Button 293" hidden="1">
              <a:extLst>
                <a:ext uri="{63B3BB69-23CF-44E3-9099-C40C66FF867C}">
                  <a14:compatExt spid="_x0000_s11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8</xdr:row>
          <xdr:rowOff>91440</xdr:rowOff>
        </xdr:from>
        <xdr:to>
          <xdr:col>5</xdr:col>
          <xdr:colOff>274320</xdr:colOff>
          <xdr:row>8</xdr:row>
          <xdr:rowOff>266700</xdr:rowOff>
        </xdr:to>
        <xdr:sp macro="" textlink="">
          <xdr:nvSpPr>
            <xdr:cNvPr id="11558" name="Option Button 294" hidden="1">
              <a:extLst>
                <a:ext uri="{63B3BB69-23CF-44E3-9099-C40C66FF867C}">
                  <a14:compatExt spid="_x0000_s11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xdr:colOff>
          <xdr:row>8</xdr:row>
          <xdr:rowOff>91440</xdr:rowOff>
        </xdr:from>
        <xdr:to>
          <xdr:col>6</xdr:col>
          <xdr:colOff>281940</xdr:colOff>
          <xdr:row>8</xdr:row>
          <xdr:rowOff>266700</xdr:rowOff>
        </xdr:to>
        <xdr:sp macro="" textlink="">
          <xdr:nvSpPr>
            <xdr:cNvPr id="11559" name="Option Button 295" hidden="1">
              <a:extLst>
                <a:ext uri="{63B3BB69-23CF-44E3-9099-C40C66FF867C}">
                  <a14:compatExt spid="_x0000_s11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8</xdr:row>
          <xdr:rowOff>91440</xdr:rowOff>
        </xdr:from>
        <xdr:to>
          <xdr:col>7</xdr:col>
          <xdr:colOff>281940</xdr:colOff>
          <xdr:row>8</xdr:row>
          <xdr:rowOff>266700</xdr:rowOff>
        </xdr:to>
        <xdr:sp macro="" textlink="">
          <xdr:nvSpPr>
            <xdr:cNvPr id="11560" name="Option Button 296" hidden="1">
              <a:extLst>
                <a:ext uri="{63B3BB69-23CF-44E3-9099-C40C66FF867C}">
                  <a14:compatExt spid="_x0000_s11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74083</xdr:colOff>
      <xdr:row>0</xdr:row>
      <xdr:rowOff>148245</xdr:rowOff>
    </xdr:from>
    <xdr:to>
      <xdr:col>0</xdr:col>
      <xdr:colOff>434083</xdr:colOff>
      <xdr:row>2</xdr:row>
      <xdr:rowOff>53162</xdr:rowOff>
    </xdr:to>
    <xdr:pic>
      <xdr:nvPicPr>
        <xdr:cNvPr id="76" name="Grafik 75">
          <a:hlinkClick xmlns:r="http://schemas.openxmlformats.org/officeDocument/2006/relationships" r:id="rId5"/>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74083" y="148245"/>
          <a:ext cx="360000" cy="36211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335280</xdr:rowOff>
        </xdr:to>
        <xdr:sp macro="" textlink="">
          <xdr:nvSpPr>
            <xdr:cNvPr id="11562" name="Group Box 298" hidden="1">
              <a:extLst>
                <a:ext uri="{63B3BB69-23CF-44E3-9099-C40C66FF867C}">
                  <a14:compatExt spid="_x0000_s115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0</xdr:rowOff>
        </xdr:from>
        <xdr:to>
          <xdr:col>8</xdr:col>
          <xdr:colOff>0</xdr:colOff>
          <xdr:row>13</xdr:row>
          <xdr:rowOff>335280</xdr:rowOff>
        </xdr:to>
        <xdr:sp macro="" textlink="">
          <xdr:nvSpPr>
            <xdr:cNvPr id="11569" name="Group Box 305" hidden="1">
              <a:extLst>
                <a:ext uri="{63B3BB69-23CF-44E3-9099-C40C66FF867C}">
                  <a14:compatExt spid="_x0000_s1156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14</xdr:row>
          <xdr:rowOff>99060</xdr:rowOff>
        </xdr:from>
        <xdr:to>
          <xdr:col>2</xdr:col>
          <xdr:colOff>274320</xdr:colOff>
          <xdr:row>14</xdr:row>
          <xdr:rowOff>274320</xdr:rowOff>
        </xdr:to>
        <xdr:sp macro="" textlink="">
          <xdr:nvSpPr>
            <xdr:cNvPr id="11575" name="Option Button 311" hidden="1">
              <a:extLst>
                <a:ext uri="{63B3BB69-23CF-44E3-9099-C40C66FF867C}">
                  <a14:compatExt spid="_x0000_s11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8</xdr:col>
          <xdr:colOff>0</xdr:colOff>
          <xdr:row>14</xdr:row>
          <xdr:rowOff>335280</xdr:rowOff>
        </xdr:to>
        <xdr:sp macro="" textlink="">
          <xdr:nvSpPr>
            <xdr:cNvPr id="11576" name="Group Box 312" hidden="1">
              <a:extLst>
                <a:ext uri="{63B3BB69-23CF-44E3-9099-C40C66FF867C}">
                  <a14:compatExt spid="_x0000_s115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14</xdr:row>
          <xdr:rowOff>99060</xdr:rowOff>
        </xdr:from>
        <xdr:to>
          <xdr:col>3</xdr:col>
          <xdr:colOff>274320</xdr:colOff>
          <xdr:row>14</xdr:row>
          <xdr:rowOff>274320</xdr:rowOff>
        </xdr:to>
        <xdr:sp macro="" textlink="">
          <xdr:nvSpPr>
            <xdr:cNvPr id="11577" name="Option Button 313" hidden="1">
              <a:extLst>
                <a:ext uri="{63B3BB69-23CF-44E3-9099-C40C66FF867C}">
                  <a14:compatExt spid="_x0000_s11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14</xdr:row>
          <xdr:rowOff>99060</xdr:rowOff>
        </xdr:from>
        <xdr:to>
          <xdr:col>4</xdr:col>
          <xdr:colOff>289560</xdr:colOff>
          <xdr:row>14</xdr:row>
          <xdr:rowOff>274320</xdr:rowOff>
        </xdr:to>
        <xdr:sp macro="" textlink="">
          <xdr:nvSpPr>
            <xdr:cNvPr id="11578" name="Option Button 314" hidden="1">
              <a:extLst>
                <a:ext uri="{63B3BB69-23CF-44E3-9099-C40C66FF867C}">
                  <a14:compatExt spid="_x0000_s11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14</xdr:row>
          <xdr:rowOff>91440</xdr:rowOff>
        </xdr:from>
        <xdr:to>
          <xdr:col>5</xdr:col>
          <xdr:colOff>274320</xdr:colOff>
          <xdr:row>14</xdr:row>
          <xdr:rowOff>266700</xdr:rowOff>
        </xdr:to>
        <xdr:sp macro="" textlink="">
          <xdr:nvSpPr>
            <xdr:cNvPr id="11579" name="Option Button 315" hidden="1">
              <a:extLst>
                <a:ext uri="{63B3BB69-23CF-44E3-9099-C40C66FF867C}">
                  <a14:compatExt spid="_x0000_s11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xdr:colOff>
          <xdr:row>14</xdr:row>
          <xdr:rowOff>91440</xdr:rowOff>
        </xdr:from>
        <xdr:to>
          <xdr:col>6</xdr:col>
          <xdr:colOff>281940</xdr:colOff>
          <xdr:row>14</xdr:row>
          <xdr:rowOff>266700</xdr:rowOff>
        </xdr:to>
        <xdr:sp macro="" textlink="">
          <xdr:nvSpPr>
            <xdr:cNvPr id="11580" name="Option Button 316" hidden="1">
              <a:extLst>
                <a:ext uri="{63B3BB69-23CF-44E3-9099-C40C66FF867C}">
                  <a14:compatExt spid="_x0000_s11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14</xdr:row>
          <xdr:rowOff>91440</xdr:rowOff>
        </xdr:from>
        <xdr:to>
          <xdr:col>7</xdr:col>
          <xdr:colOff>281940</xdr:colOff>
          <xdr:row>14</xdr:row>
          <xdr:rowOff>266700</xdr:rowOff>
        </xdr:to>
        <xdr:sp macro="" textlink="">
          <xdr:nvSpPr>
            <xdr:cNvPr id="11581" name="Option Button 317" hidden="1">
              <a:extLst>
                <a:ext uri="{63B3BB69-23CF-44E3-9099-C40C66FF867C}">
                  <a14:compatExt spid="_x0000_s11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8</xdr:col>
          <xdr:colOff>0</xdr:colOff>
          <xdr:row>16</xdr:row>
          <xdr:rowOff>152400</xdr:rowOff>
        </xdr:to>
        <xdr:sp macro="" textlink="">
          <xdr:nvSpPr>
            <xdr:cNvPr id="11583" name="Group Box 319" hidden="1">
              <a:extLst>
                <a:ext uri="{63B3BB69-23CF-44E3-9099-C40C66FF867C}">
                  <a14:compatExt spid="_x0000_s115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335280</xdr:rowOff>
        </xdr:to>
        <xdr:sp macro="" textlink="">
          <xdr:nvSpPr>
            <xdr:cNvPr id="11594" name="Group Box 330" hidden="1">
              <a:extLst>
                <a:ext uri="{63B3BB69-23CF-44E3-9099-C40C66FF867C}">
                  <a14:compatExt spid="_x0000_s1159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335280</xdr:rowOff>
        </xdr:to>
        <xdr:sp macro="" textlink="">
          <xdr:nvSpPr>
            <xdr:cNvPr id="11601" name="Group Box 337" hidden="1">
              <a:extLst>
                <a:ext uri="{63B3BB69-23CF-44E3-9099-C40C66FF867C}">
                  <a14:compatExt spid="_x0000_s116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12</xdr:row>
          <xdr:rowOff>175260</xdr:rowOff>
        </xdr:from>
        <xdr:to>
          <xdr:col>2</xdr:col>
          <xdr:colOff>274320</xdr:colOff>
          <xdr:row>12</xdr:row>
          <xdr:rowOff>350520</xdr:rowOff>
        </xdr:to>
        <xdr:sp macro="" textlink="">
          <xdr:nvSpPr>
            <xdr:cNvPr id="11607" name="Option Button 343" hidden="1">
              <a:extLst>
                <a:ext uri="{63B3BB69-23CF-44E3-9099-C40C66FF867C}">
                  <a14:compatExt spid="_x0000_s11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12</xdr:row>
          <xdr:rowOff>175260</xdr:rowOff>
        </xdr:from>
        <xdr:to>
          <xdr:col>3</xdr:col>
          <xdr:colOff>274320</xdr:colOff>
          <xdr:row>12</xdr:row>
          <xdr:rowOff>350520</xdr:rowOff>
        </xdr:to>
        <xdr:sp macro="" textlink="">
          <xdr:nvSpPr>
            <xdr:cNvPr id="11608" name="Option Button 344" hidden="1">
              <a:extLst>
                <a:ext uri="{63B3BB69-23CF-44E3-9099-C40C66FF867C}">
                  <a14:compatExt spid="_x0000_s11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12</xdr:row>
          <xdr:rowOff>175260</xdr:rowOff>
        </xdr:from>
        <xdr:to>
          <xdr:col>4</xdr:col>
          <xdr:colOff>289560</xdr:colOff>
          <xdr:row>12</xdr:row>
          <xdr:rowOff>350520</xdr:rowOff>
        </xdr:to>
        <xdr:sp macro="" textlink="">
          <xdr:nvSpPr>
            <xdr:cNvPr id="11609" name="Option Button 345" hidden="1">
              <a:extLst>
                <a:ext uri="{63B3BB69-23CF-44E3-9099-C40C66FF867C}">
                  <a14:compatExt spid="_x0000_s11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12</xdr:row>
          <xdr:rowOff>167640</xdr:rowOff>
        </xdr:from>
        <xdr:to>
          <xdr:col>5</xdr:col>
          <xdr:colOff>274320</xdr:colOff>
          <xdr:row>12</xdr:row>
          <xdr:rowOff>342900</xdr:rowOff>
        </xdr:to>
        <xdr:sp macro="" textlink="">
          <xdr:nvSpPr>
            <xdr:cNvPr id="11610" name="Option Button 346" hidden="1">
              <a:extLst>
                <a:ext uri="{63B3BB69-23CF-44E3-9099-C40C66FF867C}">
                  <a14:compatExt spid="_x0000_s11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xdr:colOff>
          <xdr:row>12</xdr:row>
          <xdr:rowOff>167640</xdr:rowOff>
        </xdr:from>
        <xdr:to>
          <xdr:col>6</xdr:col>
          <xdr:colOff>281940</xdr:colOff>
          <xdr:row>12</xdr:row>
          <xdr:rowOff>342900</xdr:rowOff>
        </xdr:to>
        <xdr:sp macro="" textlink="">
          <xdr:nvSpPr>
            <xdr:cNvPr id="11611" name="Option Button 347" hidden="1">
              <a:extLst>
                <a:ext uri="{63B3BB69-23CF-44E3-9099-C40C66FF867C}">
                  <a14:compatExt spid="_x0000_s11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12</xdr:row>
          <xdr:rowOff>167640</xdr:rowOff>
        </xdr:from>
        <xdr:to>
          <xdr:col>7</xdr:col>
          <xdr:colOff>281940</xdr:colOff>
          <xdr:row>12</xdr:row>
          <xdr:rowOff>342900</xdr:rowOff>
        </xdr:to>
        <xdr:sp macro="" textlink="">
          <xdr:nvSpPr>
            <xdr:cNvPr id="11612" name="Option Button 348" hidden="1">
              <a:extLst>
                <a:ext uri="{63B3BB69-23CF-44E3-9099-C40C66FF867C}">
                  <a14:compatExt spid="_x0000_s11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91440</xdr:colOff>
          <xdr:row>13</xdr:row>
          <xdr:rowOff>175260</xdr:rowOff>
        </xdr:from>
        <xdr:to>
          <xdr:col>2</xdr:col>
          <xdr:colOff>281940</xdr:colOff>
          <xdr:row>13</xdr:row>
          <xdr:rowOff>350520</xdr:rowOff>
        </xdr:to>
        <xdr:sp macro="" textlink="">
          <xdr:nvSpPr>
            <xdr:cNvPr id="11619" name="Option Button 355" hidden="1">
              <a:extLst>
                <a:ext uri="{63B3BB69-23CF-44E3-9099-C40C66FF867C}">
                  <a14:compatExt spid="_x0000_s11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13</xdr:row>
          <xdr:rowOff>175260</xdr:rowOff>
        </xdr:from>
        <xdr:to>
          <xdr:col>3</xdr:col>
          <xdr:colOff>281940</xdr:colOff>
          <xdr:row>13</xdr:row>
          <xdr:rowOff>350520</xdr:rowOff>
        </xdr:to>
        <xdr:sp macro="" textlink="">
          <xdr:nvSpPr>
            <xdr:cNvPr id="11620" name="Option Button 356" hidden="1">
              <a:extLst>
                <a:ext uri="{63B3BB69-23CF-44E3-9099-C40C66FF867C}">
                  <a14:compatExt spid="_x0000_s11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13</xdr:row>
          <xdr:rowOff>175260</xdr:rowOff>
        </xdr:from>
        <xdr:to>
          <xdr:col>4</xdr:col>
          <xdr:colOff>297180</xdr:colOff>
          <xdr:row>13</xdr:row>
          <xdr:rowOff>350520</xdr:rowOff>
        </xdr:to>
        <xdr:sp macro="" textlink="">
          <xdr:nvSpPr>
            <xdr:cNvPr id="11621" name="Option Button 357" hidden="1">
              <a:extLst>
                <a:ext uri="{63B3BB69-23CF-44E3-9099-C40C66FF867C}">
                  <a14:compatExt spid="_x0000_s11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91440</xdr:colOff>
          <xdr:row>13</xdr:row>
          <xdr:rowOff>167640</xdr:rowOff>
        </xdr:from>
        <xdr:to>
          <xdr:col>5</xdr:col>
          <xdr:colOff>281940</xdr:colOff>
          <xdr:row>13</xdr:row>
          <xdr:rowOff>342900</xdr:rowOff>
        </xdr:to>
        <xdr:sp macro="" textlink="">
          <xdr:nvSpPr>
            <xdr:cNvPr id="11622" name="Option Button 358" hidden="1">
              <a:extLst>
                <a:ext uri="{63B3BB69-23CF-44E3-9099-C40C66FF867C}">
                  <a14:compatExt spid="_x0000_s11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13</xdr:row>
          <xdr:rowOff>167640</xdr:rowOff>
        </xdr:from>
        <xdr:to>
          <xdr:col>6</xdr:col>
          <xdr:colOff>289560</xdr:colOff>
          <xdr:row>13</xdr:row>
          <xdr:rowOff>342900</xdr:rowOff>
        </xdr:to>
        <xdr:sp macro="" textlink="">
          <xdr:nvSpPr>
            <xdr:cNvPr id="11623" name="Option Button 359" hidden="1">
              <a:extLst>
                <a:ext uri="{63B3BB69-23CF-44E3-9099-C40C66FF867C}">
                  <a14:compatExt spid="_x0000_s11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13</xdr:row>
          <xdr:rowOff>167640</xdr:rowOff>
        </xdr:from>
        <xdr:to>
          <xdr:col>7</xdr:col>
          <xdr:colOff>289560</xdr:colOff>
          <xdr:row>13</xdr:row>
          <xdr:rowOff>342900</xdr:rowOff>
        </xdr:to>
        <xdr:sp macro="" textlink="">
          <xdr:nvSpPr>
            <xdr:cNvPr id="11624" name="Option Button 360" hidden="1">
              <a:extLst>
                <a:ext uri="{63B3BB69-23CF-44E3-9099-C40C66FF867C}">
                  <a14:compatExt spid="_x0000_s11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9</xdr:col>
      <xdr:colOff>1554231</xdr:colOff>
      <xdr:row>0</xdr:row>
      <xdr:rowOff>128351</xdr:rowOff>
    </xdr:from>
    <xdr:to>
      <xdr:col>9</xdr:col>
      <xdr:colOff>3030231</xdr:colOff>
      <xdr:row>2</xdr:row>
      <xdr:rowOff>31151</xdr:rowOff>
    </xdr:to>
    <xdr:sp macro="" textlink="">
      <xdr:nvSpPr>
        <xdr:cNvPr id="3" name="Pfeil: nach rechts 2">
          <a:hlinkClick xmlns:r="http://schemas.openxmlformats.org/officeDocument/2006/relationships" r:id="rId1"/>
          <a:extLst>
            <a:ext uri="{FF2B5EF4-FFF2-40B4-BE49-F238E27FC236}">
              <a16:creationId xmlns:a16="http://schemas.microsoft.com/office/drawing/2014/main" id="{31505220-21ED-4233-AFB3-82F3CF94B068}"/>
            </a:ext>
          </a:extLst>
        </xdr:cNvPr>
        <xdr:cNvSpPr/>
      </xdr:nvSpPr>
      <xdr:spPr>
        <a:xfrm>
          <a:off x="9040881" y="128351"/>
          <a:ext cx="1476000" cy="360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de-DE" sz="1050">
              <a:latin typeface="Arial" panose="020B0604020202020204" pitchFamily="34" charset="0"/>
              <a:cs typeface="Arial" panose="020B0604020202020204" pitchFamily="34" charset="0"/>
            </a:rPr>
            <a:t>Nächste Kategorie</a:t>
          </a:r>
        </a:p>
      </xdr:txBody>
    </xdr:sp>
    <xdr:clientData/>
  </xdr:twoCellAnchor>
  <xdr:twoCellAnchor>
    <xdr:from>
      <xdr:col>9</xdr:col>
      <xdr:colOff>23844</xdr:colOff>
      <xdr:row>0</xdr:row>
      <xdr:rowOff>125135</xdr:rowOff>
    </xdr:from>
    <xdr:to>
      <xdr:col>9</xdr:col>
      <xdr:colOff>1499267</xdr:colOff>
      <xdr:row>2</xdr:row>
      <xdr:rowOff>27935</xdr:rowOff>
    </xdr:to>
    <xdr:sp macro="" textlink="">
      <xdr:nvSpPr>
        <xdr:cNvPr id="4" name="Pfeil: nach rechts 3">
          <a:hlinkClick xmlns:r="http://schemas.openxmlformats.org/officeDocument/2006/relationships" r:id="rId2"/>
          <a:extLst>
            <a:ext uri="{FF2B5EF4-FFF2-40B4-BE49-F238E27FC236}">
              <a16:creationId xmlns:a16="http://schemas.microsoft.com/office/drawing/2014/main" id="{1A50F094-EA13-4887-91DC-E46F7821C20C}"/>
            </a:ext>
          </a:extLst>
        </xdr:cNvPr>
        <xdr:cNvSpPr/>
      </xdr:nvSpPr>
      <xdr:spPr>
        <a:xfrm flipH="1">
          <a:off x="7510494" y="125135"/>
          <a:ext cx="1475423" cy="360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de-DE" sz="1050">
              <a:latin typeface="Arial" panose="020B0604020202020204" pitchFamily="34" charset="0"/>
              <a:cs typeface="Arial" panose="020B0604020202020204" pitchFamily="34" charset="0"/>
            </a:rPr>
            <a:t>Vorherige Kategorie</a:t>
          </a:r>
        </a:p>
      </xdr:txBody>
    </xdr:sp>
    <xdr:clientData/>
  </xdr:twoCellAnchor>
  <xdr:twoCellAnchor>
    <xdr:from>
      <xdr:col>9</xdr:col>
      <xdr:colOff>1554231</xdr:colOff>
      <xdr:row>0</xdr:row>
      <xdr:rowOff>128351</xdr:rowOff>
    </xdr:from>
    <xdr:to>
      <xdr:col>9</xdr:col>
      <xdr:colOff>3030231</xdr:colOff>
      <xdr:row>2</xdr:row>
      <xdr:rowOff>31151</xdr:rowOff>
    </xdr:to>
    <xdr:sp macro="" textlink="">
      <xdr:nvSpPr>
        <xdr:cNvPr id="121" name="Pfeil: nach rechts 2">
          <a:hlinkClick xmlns:r="http://schemas.openxmlformats.org/officeDocument/2006/relationships" r:id="rId1"/>
          <a:extLst>
            <a:ext uri="{FF2B5EF4-FFF2-40B4-BE49-F238E27FC236}">
              <a16:creationId xmlns:a16="http://schemas.microsoft.com/office/drawing/2014/main" id="{ECEC3DBD-7E69-406C-8124-9BCCDBF1438F}"/>
            </a:ext>
          </a:extLst>
        </xdr:cNvPr>
        <xdr:cNvSpPr/>
      </xdr:nvSpPr>
      <xdr:spPr>
        <a:xfrm>
          <a:off x="9183756" y="128351"/>
          <a:ext cx="1409325" cy="360000"/>
        </a:xfrm>
        <a:prstGeom prst="rightArrow">
          <a:avLst/>
        </a:prstGeom>
        <a:solidFill>
          <a:srgbClr val="436F8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de-DE" sz="1050">
              <a:latin typeface="Arial" panose="020B0604020202020204" pitchFamily="34" charset="0"/>
              <a:cs typeface="Arial" panose="020B0604020202020204" pitchFamily="34" charset="0"/>
            </a:rPr>
            <a:t>Nächste Kategorie</a:t>
          </a:r>
        </a:p>
      </xdr:txBody>
    </xdr:sp>
    <xdr:clientData/>
  </xdr:twoCellAnchor>
  <xdr:twoCellAnchor>
    <xdr:from>
      <xdr:col>9</xdr:col>
      <xdr:colOff>23844</xdr:colOff>
      <xdr:row>0</xdr:row>
      <xdr:rowOff>125135</xdr:rowOff>
    </xdr:from>
    <xdr:to>
      <xdr:col>9</xdr:col>
      <xdr:colOff>1499267</xdr:colOff>
      <xdr:row>2</xdr:row>
      <xdr:rowOff>27935</xdr:rowOff>
    </xdr:to>
    <xdr:sp macro="" textlink="">
      <xdr:nvSpPr>
        <xdr:cNvPr id="122" name="Pfeil: nach rechts 3">
          <a:hlinkClick xmlns:r="http://schemas.openxmlformats.org/officeDocument/2006/relationships" r:id="rId2"/>
          <a:extLst>
            <a:ext uri="{FF2B5EF4-FFF2-40B4-BE49-F238E27FC236}">
              <a16:creationId xmlns:a16="http://schemas.microsoft.com/office/drawing/2014/main" id="{695E8B7E-ED20-4B0A-958D-8E3344CDC6D7}"/>
            </a:ext>
          </a:extLst>
        </xdr:cNvPr>
        <xdr:cNvSpPr/>
      </xdr:nvSpPr>
      <xdr:spPr>
        <a:xfrm flipH="1">
          <a:off x="7653369" y="125135"/>
          <a:ext cx="1475423" cy="360000"/>
        </a:xfrm>
        <a:prstGeom prst="rightArrow">
          <a:avLst/>
        </a:prstGeom>
        <a:solidFill>
          <a:srgbClr val="436F8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de-DE" sz="1050">
              <a:latin typeface="Arial" panose="020B0604020202020204" pitchFamily="34" charset="0"/>
              <a:cs typeface="Arial" panose="020B0604020202020204" pitchFamily="34" charset="0"/>
            </a:rPr>
            <a:t>Vorherige Kategorie</a:t>
          </a:r>
        </a:p>
      </xdr:txBody>
    </xdr:sp>
    <xdr:clientData/>
  </xdr:twoCellAnchor>
  <xdr:twoCellAnchor editAs="oneCell">
    <xdr:from>
      <xdr:col>10</xdr:col>
      <xdr:colOff>130626</xdr:colOff>
      <xdr:row>13</xdr:row>
      <xdr:rowOff>44868</xdr:rowOff>
    </xdr:from>
    <xdr:to>
      <xdr:col>12</xdr:col>
      <xdr:colOff>377077</xdr:colOff>
      <xdr:row>19</xdr:row>
      <xdr:rowOff>137462</xdr:rowOff>
    </xdr:to>
    <xdr:pic>
      <xdr:nvPicPr>
        <xdr:cNvPr id="123" name="Grafik 122"/>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8585" t="4880" r="6938"/>
        <a:stretch/>
      </xdr:blipFill>
      <xdr:spPr>
        <a:xfrm>
          <a:off x="10722426" y="3873918"/>
          <a:ext cx="1770451" cy="1235594"/>
        </a:xfrm>
        <a:prstGeom prst="rect">
          <a:avLst/>
        </a:prstGeom>
      </xdr:spPr>
    </xdr:pic>
    <xdr:clientData/>
  </xdr:twoCellAnchor>
  <xdr:twoCellAnchor>
    <xdr:from>
      <xdr:col>1</xdr:col>
      <xdr:colOff>1466850</xdr:colOff>
      <xdr:row>0</xdr:row>
      <xdr:rowOff>156845</xdr:rowOff>
    </xdr:from>
    <xdr:to>
      <xdr:col>1</xdr:col>
      <xdr:colOff>1796714</xdr:colOff>
      <xdr:row>1</xdr:row>
      <xdr:rowOff>239945</xdr:rowOff>
    </xdr:to>
    <xdr:pic>
      <xdr:nvPicPr>
        <xdr:cNvPr id="5" name="Grafik 4"/>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962150" y="156845"/>
          <a:ext cx="329864" cy="2736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13</xdr:row>
          <xdr:rowOff>152400</xdr:rowOff>
        </xdr:to>
        <xdr:sp macro="" textlink="">
          <xdr:nvSpPr>
            <xdr:cNvPr id="12460" name="Group Box 172" hidden="1">
              <a:extLst>
                <a:ext uri="{63B3BB69-23CF-44E3-9099-C40C66FF867C}">
                  <a14:compatExt spid="_x0000_s1246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91440</xdr:colOff>
          <xdr:row>5</xdr:row>
          <xdr:rowOff>99060</xdr:rowOff>
        </xdr:from>
        <xdr:to>
          <xdr:col>2</xdr:col>
          <xdr:colOff>281940</xdr:colOff>
          <xdr:row>5</xdr:row>
          <xdr:rowOff>274320</xdr:rowOff>
        </xdr:to>
        <xdr:sp macro="" textlink="">
          <xdr:nvSpPr>
            <xdr:cNvPr id="12466" name="Option Button 178" hidden="1">
              <a:extLst>
                <a:ext uri="{63B3BB69-23CF-44E3-9099-C40C66FF867C}">
                  <a14:compatExt spid="_x0000_s12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0</xdr:rowOff>
        </xdr:from>
        <xdr:to>
          <xdr:col>8</xdr:col>
          <xdr:colOff>0</xdr:colOff>
          <xdr:row>6</xdr:row>
          <xdr:rowOff>0</xdr:rowOff>
        </xdr:to>
        <xdr:sp macro="" textlink="">
          <xdr:nvSpPr>
            <xdr:cNvPr id="12467" name="Group Box 179" hidden="1">
              <a:extLst>
                <a:ext uri="{63B3BB69-23CF-44E3-9099-C40C66FF867C}">
                  <a14:compatExt spid="_x0000_s1246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5</xdr:row>
          <xdr:rowOff>99060</xdr:rowOff>
        </xdr:from>
        <xdr:to>
          <xdr:col>3</xdr:col>
          <xdr:colOff>274320</xdr:colOff>
          <xdr:row>5</xdr:row>
          <xdr:rowOff>274320</xdr:rowOff>
        </xdr:to>
        <xdr:sp macro="" textlink="">
          <xdr:nvSpPr>
            <xdr:cNvPr id="12468" name="Option Button 180" hidden="1">
              <a:extLst>
                <a:ext uri="{63B3BB69-23CF-44E3-9099-C40C66FF867C}">
                  <a14:compatExt spid="_x0000_s12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5</xdr:row>
          <xdr:rowOff>99060</xdr:rowOff>
        </xdr:from>
        <xdr:to>
          <xdr:col>4</xdr:col>
          <xdr:colOff>274320</xdr:colOff>
          <xdr:row>5</xdr:row>
          <xdr:rowOff>274320</xdr:rowOff>
        </xdr:to>
        <xdr:sp macro="" textlink="">
          <xdr:nvSpPr>
            <xdr:cNvPr id="12469" name="Option Button 181" hidden="1">
              <a:extLst>
                <a:ext uri="{63B3BB69-23CF-44E3-9099-C40C66FF867C}">
                  <a14:compatExt spid="_x0000_s12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5</xdr:row>
          <xdr:rowOff>99060</xdr:rowOff>
        </xdr:from>
        <xdr:to>
          <xdr:col>5</xdr:col>
          <xdr:colOff>274320</xdr:colOff>
          <xdr:row>5</xdr:row>
          <xdr:rowOff>274320</xdr:rowOff>
        </xdr:to>
        <xdr:sp macro="" textlink="">
          <xdr:nvSpPr>
            <xdr:cNvPr id="12470" name="Option Button 182" hidden="1">
              <a:extLst>
                <a:ext uri="{63B3BB69-23CF-44E3-9099-C40C66FF867C}">
                  <a14:compatExt spid="_x0000_s12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5</xdr:row>
          <xdr:rowOff>99060</xdr:rowOff>
        </xdr:from>
        <xdr:to>
          <xdr:col>6</xdr:col>
          <xdr:colOff>274320</xdr:colOff>
          <xdr:row>5</xdr:row>
          <xdr:rowOff>274320</xdr:rowOff>
        </xdr:to>
        <xdr:sp macro="" textlink="">
          <xdr:nvSpPr>
            <xdr:cNvPr id="12471" name="Option Button 183" hidden="1">
              <a:extLst>
                <a:ext uri="{63B3BB69-23CF-44E3-9099-C40C66FF867C}">
                  <a14:compatExt spid="_x0000_s12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5</xdr:row>
          <xdr:rowOff>91440</xdr:rowOff>
        </xdr:from>
        <xdr:to>
          <xdr:col>7</xdr:col>
          <xdr:colOff>281940</xdr:colOff>
          <xdr:row>5</xdr:row>
          <xdr:rowOff>266700</xdr:rowOff>
        </xdr:to>
        <xdr:sp macro="" textlink="">
          <xdr:nvSpPr>
            <xdr:cNvPr id="12472" name="Option Button 184" hidden="1">
              <a:extLst>
                <a:ext uri="{63B3BB69-23CF-44E3-9099-C40C66FF867C}">
                  <a14:compatExt spid="_x0000_s12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91440</xdr:colOff>
          <xdr:row>6</xdr:row>
          <xdr:rowOff>160020</xdr:rowOff>
        </xdr:from>
        <xdr:to>
          <xdr:col>2</xdr:col>
          <xdr:colOff>281940</xdr:colOff>
          <xdr:row>6</xdr:row>
          <xdr:rowOff>342900</xdr:rowOff>
        </xdr:to>
        <xdr:sp macro="" textlink="">
          <xdr:nvSpPr>
            <xdr:cNvPr id="12473" name="Option Button 185" hidden="1">
              <a:extLst>
                <a:ext uri="{63B3BB69-23CF-44E3-9099-C40C66FF867C}">
                  <a14:compatExt spid="_x0000_s12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327660</xdr:rowOff>
        </xdr:from>
        <xdr:to>
          <xdr:col>8</xdr:col>
          <xdr:colOff>0</xdr:colOff>
          <xdr:row>7</xdr:row>
          <xdr:rowOff>0</xdr:rowOff>
        </xdr:to>
        <xdr:sp macro="" textlink="">
          <xdr:nvSpPr>
            <xdr:cNvPr id="12474" name="Group Box 186" hidden="1">
              <a:extLst>
                <a:ext uri="{63B3BB69-23CF-44E3-9099-C40C66FF867C}">
                  <a14:compatExt spid="_x0000_s124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6</xdr:row>
          <xdr:rowOff>160020</xdr:rowOff>
        </xdr:from>
        <xdr:to>
          <xdr:col>3</xdr:col>
          <xdr:colOff>274320</xdr:colOff>
          <xdr:row>6</xdr:row>
          <xdr:rowOff>342900</xdr:rowOff>
        </xdr:to>
        <xdr:sp macro="" textlink="">
          <xdr:nvSpPr>
            <xdr:cNvPr id="12475" name="Option Button 187" hidden="1">
              <a:extLst>
                <a:ext uri="{63B3BB69-23CF-44E3-9099-C40C66FF867C}">
                  <a14:compatExt spid="_x0000_s12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6</xdr:row>
          <xdr:rowOff>160020</xdr:rowOff>
        </xdr:from>
        <xdr:to>
          <xdr:col>4</xdr:col>
          <xdr:colOff>274320</xdr:colOff>
          <xdr:row>6</xdr:row>
          <xdr:rowOff>342900</xdr:rowOff>
        </xdr:to>
        <xdr:sp macro="" textlink="">
          <xdr:nvSpPr>
            <xdr:cNvPr id="12476" name="Option Button 188" hidden="1">
              <a:extLst>
                <a:ext uri="{63B3BB69-23CF-44E3-9099-C40C66FF867C}">
                  <a14:compatExt spid="_x0000_s12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6</xdr:row>
          <xdr:rowOff>160020</xdr:rowOff>
        </xdr:from>
        <xdr:to>
          <xdr:col>5</xdr:col>
          <xdr:colOff>274320</xdr:colOff>
          <xdr:row>6</xdr:row>
          <xdr:rowOff>342900</xdr:rowOff>
        </xdr:to>
        <xdr:sp macro="" textlink="">
          <xdr:nvSpPr>
            <xdr:cNvPr id="12477" name="Option Button 189" hidden="1">
              <a:extLst>
                <a:ext uri="{63B3BB69-23CF-44E3-9099-C40C66FF867C}">
                  <a14:compatExt spid="_x0000_s12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6</xdr:row>
          <xdr:rowOff>160020</xdr:rowOff>
        </xdr:from>
        <xdr:to>
          <xdr:col>6</xdr:col>
          <xdr:colOff>274320</xdr:colOff>
          <xdr:row>6</xdr:row>
          <xdr:rowOff>342900</xdr:rowOff>
        </xdr:to>
        <xdr:sp macro="" textlink="">
          <xdr:nvSpPr>
            <xdr:cNvPr id="12478" name="Option Button 190" hidden="1">
              <a:extLst>
                <a:ext uri="{63B3BB69-23CF-44E3-9099-C40C66FF867C}">
                  <a14:compatExt spid="_x0000_s12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6</xdr:row>
          <xdr:rowOff>152400</xdr:rowOff>
        </xdr:from>
        <xdr:to>
          <xdr:col>7</xdr:col>
          <xdr:colOff>281940</xdr:colOff>
          <xdr:row>6</xdr:row>
          <xdr:rowOff>335280</xdr:rowOff>
        </xdr:to>
        <xdr:sp macro="" textlink="">
          <xdr:nvSpPr>
            <xdr:cNvPr id="12479" name="Option Button 191" hidden="1">
              <a:extLst>
                <a:ext uri="{63B3BB69-23CF-44E3-9099-C40C66FF867C}">
                  <a14:compatExt spid="_x0000_s12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91440</xdr:colOff>
          <xdr:row>7</xdr:row>
          <xdr:rowOff>99060</xdr:rowOff>
        </xdr:from>
        <xdr:to>
          <xdr:col>2</xdr:col>
          <xdr:colOff>281940</xdr:colOff>
          <xdr:row>7</xdr:row>
          <xdr:rowOff>274320</xdr:rowOff>
        </xdr:to>
        <xdr:sp macro="" textlink="">
          <xdr:nvSpPr>
            <xdr:cNvPr id="12480" name="Option Button 192" hidden="1">
              <a:extLst>
                <a:ext uri="{63B3BB69-23CF-44E3-9099-C40C66FF867C}">
                  <a14:compatExt spid="_x0000_s12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8</xdr:col>
          <xdr:colOff>0</xdr:colOff>
          <xdr:row>7</xdr:row>
          <xdr:rowOff>335280</xdr:rowOff>
        </xdr:to>
        <xdr:sp macro="" textlink="">
          <xdr:nvSpPr>
            <xdr:cNvPr id="12481" name="Group Box 193" hidden="1">
              <a:extLst>
                <a:ext uri="{63B3BB69-23CF-44E3-9099-C40C66FF867C}">
                  <a14:compatExt spid="_x0000_s124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7</xdr:row>
          <xdr:rowOff>99060</xdr:rowOff>
        </xdr:from>
        <xdr:to>
          <xdr:col>3</xdr:col>
          <xdr:colOff>274320</xdr:colOff>
          <xdr:row>7</xdr:row>
          <xdr:rowOff>274320</xdr:rowOff>
        </xdr:to>
        <xdr:sp macro="" textlink="">
          <xdr:nvSpPr>
            <xdr:cNvPr id="12482" name="Option Button 194" hidden="1">
              <a:extLst>
                <a:ext uri="{63B3BB69-23CF-44E3-9099-C40C66FF867C}">
                  <a14:compatExt spid="_x0000_s12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7</xdr:row>
          <xdr:rowOff>99060</xdr:rowOff>
        </xdr:from>
        <xdr:to>
          <xdr:col>4</xdr:col>
          <xdr:colOff>274320</xdr:colOff>
          <xdr:row>7</xdr:row>
          <xdr:rowOff>274320</xdr:rowOff>
        </xdr:to>
        <xdr:sp macro="" textlink="">
          <xdr:nvSpPr>
            <xdr:cNvPr id="12483" name="Option Button 195" hidden="1">
              <a:extLst>
                <a:ext uri="{63B3BB69-23CF-44E3-9099-C40C66FF867C}">
                  <a14:compatExt spid="_x0000_s12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7</xdr:row>
          <xdr:rowOff>99060</xdr:rowOff>
        </xdr:from>
        <xdr:to>
          <xdr:col>5</xdr:col>
          <xdr:colOff>274320</xdr:colOff>
          <xdr:row>7</xdr:row>
          <xdr:rowOff>274320</xdr:rowOff>
        </xdr:to>
        <xdr:sp macro="" textlink="">
          <xdr:nvSpPr>
            <xdr:cNvPr id="12484" name="Option Button 196" hidden="1">
              <a:extLst>
                <a:ext uri="{63B3BB69-23CF-44E3-9099-C40C66FF867C}">
                  <a14:compatExt spid="_x0000_s12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7</xdr:row>
          <xdr:rowOff>99060</xdr:rowOff>
        </xdr:from>
        <xdr:to>
          <xdr:col>6</xdr:col>
          <xdr:colOff>274320</xdr:colOff>
          <xdr:row>7</xdr:row>
          <xdr:rowOff>274320</xdr:rowOff>
        </xdr:to>
        <xdr:sp macro="" textlink="">
          <xdr:nvSpPr>
            <xdr:cNvPr id="12485" name="Option Button 197" hidden="1">
              <a:extLst>
                <a:ext uri="{63B3BB69-23CF-44E3-9099-C40C66FF867C}">
                  <a14:compatExt spid="_x0000_s12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7</xdr:row>
          <xdr:rowOff>91440</xdr:rowOff>
        </xdr:from>
        <xdr:to>
          <xdr:col>7</xdr:col>
          <xdr:colOff>281940</xdr:colOff>
          <xdr:row>7</xdr:row>
          <xdr:rowOff>266700</xdr:rowOff>
        </xdr:to>
        <xdr:sp macro="" textlink="">
          <xdr:nvSpPr>
            <xdr:cNvPr id="12486" name="Option Button 198" hidden="1">
              <a:extLst>
                <a:ext uri="{63B3BB69-23CF-44E3-9099-C40C66FF867C}">
                  <a14:compatExt spid="_x0000_s12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91440</xdr:colOff>
          <xdr:row>8</xdr:row>
          <xdr:rowOff>83820</xdr:rowOff>
        </xdr:from>
        <xdr:to>
          <xdr:col>2</xdr:col>
          <xdr:colOff>281940</xdr:colOff>
          <xdr:row>8</xdr:row>
          <xdr:rowOff>266700</xdr:rowOff>
        </xdr:to>
        <xdr:sp macro="" textlink="">
          <xdr:nvSpPr>
            <xdr:cNvPr id="12487" name="Option Button 199" hidden="1">
              <a:extLst>
                <a:ext uri="{63B3BB69-23CF-44E3-9099-C40C66FF867C}">
                  <a14:compatExt spid="_x0000_s12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9</xdr:row>
          <xdr:rowOff>0</xdr:rowOff>
        </xdr:to>
        <xdr:sp macro="" textlink="">
          <xdr:nvSpPr>
            <xdr:cNvPr id="12488" name="Group Box 200" hidden="1">
              <a:extLst>
                <a:ext uri="{63B3BB69-23CF-44E3-9099-C40C66FF867C}">
                  <a14:compatExt spid="_x0000_s1248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8</xdr:row>
          <xdr:rowOff>83820</xdr:rowOff>
        </xdr:from>
        <xdr:to>
          <xdr:col>3</xdr:col>
          <xdr:colOff>274320</xdr:colOff>
          <xdr:row>8</xdr:row>
          <xdr:rowOff>266700</xdr:rowOff>
        </xdr:to>
        <xdr:sp macro="" textlink="">
          <xdr:nvSpPr>
            <xdr:cNvPr id="12489" name="Option Button 201" hidden="1">
              <a:extLst>
                <a:ext uri="{63B3BB69-23CF-44E3-9099-C40C66FF867C}">
                  <a14:compatExt spid="_x0000_s12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8</xdr:row>
          <xdr:rowOff>83820</xdr:rowOff>
        </xdr:from>
        <xdr:to>
          <xdr:col>4</xdr:col>
          <xdr:colOff>274320</xdr:colOff>
          <xdr:row>8</xdr:row>
          <xdr:rowOff>266700</xdr:rowOff>
        </xdr:to>
        <xdr:sp macro="" textlink="">
          <xdr:nvSpPr>
            <xdr:cNvPr id="12490" name="Option Button 202" hidden="1">
              <a:extLst>
                <a:ext uri="{63B3BB69-23CF-44E3-9099-C40C66FF867C}">
                  <a14:compatExt spid="_x0000_s12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8</xdr:row>
          <xdr:rowOff>83820</xdr:rowOff>
        </xdr:from>
        <xdr:to>
          <xdr:col>5</xdr:col>
          <xdr:colOff>274320</xdr:colOff>
          <xdr:row>8</xdr:row>
          <xdr:rowOff>266700</xdr:rowOff>
        </xdr:to>
        <xdr:sp macro="" textlink="">
          <xdr:nvSpPr>
            <xdr:cNvPr id="12491" name="Option Button 203" hidden="1">
              <a:extLst>
                <a:ext uri="{63B3BB69-23CF-44E3-9099-C40C66FF867C}">
                  <a14:compatExt spid="_x0000_s12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8</xdr:row>
          <xdr:rowOff>83820</xdr:rowOff>
        </xdr:from>
        <xdr:to>
          <xdr:col>6</xdr:col>
          <xdr:colOff>274320</xdr:colOff>
          <xdr:row>8</xdr:row>
          <xdr:rowOff>266700</xdr:rowOff>
        </xdr:to>
        <xdr:sp macro="" textlink="">
          <xdr:nvSpPr>
            <xdr:cNvPr id="12492" name="Option Button 204" hidden="1">
              <a:extLst>
                <a:ext uri="{63B3BB69-23CF-44E3-9099-C40C66FF867C}">
                  <a14:compatExt spid="_x0000_s12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8</xdr:row>
          <xdr:rowOff>76200</xdr:rowOff>
        </xdr:from>
        <xdr:to>
          <xdr:col>7</xdr:col>
          <xdr:colOff>281940</xdr:colOff>
          <xdr:row>8</xdr:row>
          <xdr:rowOff>259080</xdr:rowOff>
        </xdr:to>
        <xdr:sp macro="" textlink="">
          <xdr:nvSpPr>
            <xdr:cNvPr id="12493" name="Option Button 205" hidden="1">
              <a:extLst>
                <a:ext uri="{63B3BB69-23CF-44E3-9099-C40C66FF867C}">
                  <a14:compatExt spid="_x0000_s12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74083</xdr:colOff>
      <xdr:row>0</xdr:row>
      <xdr:rowOff>148245</xdr:rowOff>
    </xdr:from>
    <xdr:to>
      <xdr:col>0</xdr:col>
      <xdr:colOff>434083</xdr:colOff>
      <xdr:row>2</xdr:row>
      <xdr:rowOff>53162</xdr:rowOff>
    </xdr:to>
    <xdr:pic>
      <xdr:nvPicPr>
        <xdr:cNvPr id="45" name="Grafik 44">
          <a:hlinkClick xmlns:r="http://schemas.openxmlformats.org/officeDocument/2006/relationships" r:id="rId5"/>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74083" y="148245"/>
          <a:ext cx="360000" cy="36211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8</xdr:col>
          <xdr:colOff>0</xdr:colOff>
          <xdr:row>9</xdr:row>
          <xdr:rowOff>335280</xdr:rowOff>
        </xdr:to>
        <xdr:sp macro="" textlink="">
          <xdr:nvSpPr>
            <xdr:cNvPr id="12495" name="Group Box 207" hidden="1">
              <a:extLst>
                <a:ext uri="{63B3BB69-23CF-44E3-9099-C40C66FF867C}">
                  <a14:compatExt spid="_x0000_s1249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91440</xdr:colOff>
          <xdr:row>10</xdr:row>
          <xdr:rowOff>83820</xdr:rowOff>
        </xdr:from>
        <xdr:to>
          <xdr:col>2</xdr:col>
          <xdr:colOff>281940</xdr:colOff>
          <xdr:row>10</xdr:row>
          <xdr:rowOff>266700</xdr:rowOff>
        </xdr:to>
        <xdr:sp macro="" textlink="">
          <xdr:nvSpPr>
            <xdr:cNvPr id="12501" name="Option Button 213" hidden="1">
              <a:extLst>
                <a:ext uri="{63B3BB69-23CF-44E3-9099-C40C66FF867C}">
                  <a14:compatExt spid="_x0000_s12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8</xdr:col>
          <xdr:colOff>0</xdr:colOff>
          <xdr:row>11</xdr:row>
          <xdr:rowOff>0</xdr:rowOff>
        </xdr:to>
        <xdr:sp macro="" textlink="">
          <xdr:nvSpPr>
            <xdr:cNvPr id="12502" name="Group Box 214" hidden="1">
              <a:extLst>
                <a:ext uri="{63B3BB69-23CF-44E3-9099-C40C66FF867C}">
                  <a14:compatExt spid="_x0000_s1250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10</xdr:row>
          <xdr:rowOff>83820</xdr:rowOff>
        </xdr:from>
        <xdr:to>
          <xdr:col>3</xdr:col>
          <xdr:colOff>274320</xdr:colOff>
          <xdr:row>10</xdr:row>
          <xdr:rowOff>266700</xdr:rowOff>
        </xdr:to>
        <xdr:sp macro="" textlink="">
          <xdr:nvSpPr>
            <xdr:cNvPr id="12503" name="Option Button 215" hidden="1">
              <a:extLst>
                <a:ext uri="{63B3BB69-23CF-44E3-9099-C40C66FF867C}">
                  <a14:compatExt spid="_x0000_s12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10</xdr:row>
          <xdr:rowOff>83820</xdr:rowOff>
        </xdr:from>
        <xdr:to>
          <xdr:col>4</xdr:col>
          <xdr:colOff>274320</xdr:colOff>
          <xdr:row>10</xdr:row>
          <xdr:rowOff>266700</xdr:rowOff>
        </xdr:to>
        <xdr:sp macro="" textlink="">
          <xdr:nvSpPr>
            <xdr:cNvPr id="12504" name="Option Button 216" hidden="1">
              <a:extLst>
                <a:ext uri="{63B3BB69-23CF-44E3-9099-C40C66FF867C}">
                  <a14:compatExt spid="_x0000_s12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10</xdr:row>
          <xdr:rowOff>83820</xdr:rowOff>
        </xdr:from>
        <xdr:to>
          <xdr:col>5</xdr:col>
          <xdr:colOff>274320</xdr:colOff>
          <xdr:row>10</xdr:row>
          <xdr:rowOff>266700</xdr:rowOff>
        </xdr:to>
        <xdr:sp macro="" textlink="">
          <xdr:nvSpPr>
            <xdr:cNvPr id="12505" name="Option Button 217" hidden="1">
              <a:extLst>
                <a:ext uri="{63B3BB69-23CF-44E3-9099-C40C66FF867C}">
                  <a14:compatExt spid="_x0000_s12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10</xdr:row>
          <xdr:rowOff>83820</xdr:rowOff>
        </xdr:from>
        <xdr:to>
          <xdr:col>6</xdr:col>
          <xdr:colOff>274320</xdr:colOff>
          <xdr:row>10</xdr:row>
          <xdr:rowOff>266700</xdr:rowOff>
        </xdr:to>
        <xdr:sp macro="" textlink="">
          <xdr:nvSpPr>
            <xdr:cNvPr id="12506" name="Option Button 218" hidden="1">
              <a:extLst>
                <a:ext uri="{63B3BB69-23CF-44E3-9099-C40C66FF867C}">
                  <a14:compatExt spid="_x0000_s12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10</xdr:row>
          <xdr:rowOff>76200</xdr:rowOff>
        </xdr:from>
        <xdr:to>
          <xdr:col>7</xdr:col>
          <xdr:colOff>281940</xdr:colOff>
          <xdr:row>10</xdr:row>
          <xdr:rowOff>259080</xdr:rowOff>
        </xdr:to>
        <xdr:sp macro="" textlink="">
          <xdr:nvSpPr>
            <xdr:cNvPr id="12507" name="Option Button 219" hidden="1">
              <a:extLst>
                <a:ext uri="{63B3BB69-23CF-44E3-9099-C40C66FF867C}">
                  <a14:compatExt spid="_x0000_s12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91440</xdr:colOff>
          <xdr:row>11</xdr:row>
          <xdr:rowOff>167640</xdr:rowOff>
        </xdr:from>
        <xdr:to>
          <xdr:col>2</xdr:col>
          <xdr:colOff>281940</xdr:colOff>
          <xdr:row>11</xdr:row>
          <xdr:rowOff>350520</xdr:rowOff>
        </xdr:to>
        <xdr:sp macro="" textlink="">
          <xdr:nvSpPr>
            <xdr:cNvPr id="12508" name="Option Button 220" hidden="1">
              <a:extLst>
                <a:ext uri="{63B3BB69-23CF-44E3-9099-C40C66FF867C}">
                  <a14:compatExt spid="_x0000_s12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8</xdr:col>
          <xdr:colOff>0</xdr:colOff>
          <xdr:row>11</xdr:row>
          <xdr:rowOff>335280</xdr:rowOff>
        </xdr:to>
        <xdr:sp macro="" textlink="">
          <xdr:nvSpPr>
            <xdr:cNvPr id="12509" name="Group Box 221" hidden="1">
              <a:extLst>
                <a:ext uri="{63B3BB69-23CF-44E3-9099-C40C66FF867C}">
                  <a14:compatExt spid="_x0000_s1250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11</xdr:row>
          <xdr:rowOff>167640</xdr:rowOff>
        </xdr:from>
        <xdr:to>
          <xdr:col>3</xdr:col>
          <xdr:colOff>274320</xdr:colOff>
          <xdr:row>11</xdr:row>
          <xdr:rowOff>350520</xdr:rowOff>
        </xdr:to>
        <xdr:sp macro="" textlink="">
          <xdr:nvSpPr>
            <xdr:cNvPr id="12510" name="Option Button 222" hidden="1">
              <a:extLst>
                <a:ext uri="{63B3BB69-23CF-44E3-9099-C40C66FF867C}">
                  <a14:compatExt spid="_x0000_s12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11</xdr:row>
          <xdr:rowOff>167640</xdr:rowOff>
        </xdr:from>
        <xdr:to>
          <xdr:col>4</xdr:col>
          <xdr:colOff>274320</xdr:colOff>
          <xdr:row>11</xdr:row>
          <xdr:rowOff>350520</xdr:rowOff>
        </xdr:to>
        <xdr:sp macro="" textlink="">
          <xdr:nvSpPr>
            <xdr:cNvPr id="12511" name="Option Button 223" hidden="1">
              <a:extLst>
                <a:ext uri="{63B3BB69-23CF-44E3-9099-C40C66FF867C}">
                  <a14:compatExt spid="_x0000_s12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11</xdr:row>
          <xdr:rowOff>167640</xdr:rowOff>
        </xdr:from>
        <xdr:to>
          <xdr:col>5</xdr:col>
          <xdr:colOff>274320</xdr:colOff>
          <xdr:row>11</xdr:row>
          <xdr:rowOff>350520</xdr:rowOff>
        </xdr:to>
        <xdr:sp macro="" textlink="">
          <xdr:nvSpPr>
            <xdr:cNvPr id="12512" name="Option Button 224" hidden="1">
              <a:extLst>
                <a:ext uri="{63B3BB69-23CF-44E3-9099-C40C66FF867C}">
                  <a14:compatExt spid="_x0000_s12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11</xdr:row>
          <xdr:rowOff>167640</xdr:rowOff>
        </xdr:from>
        <xdr:to>
          <xdr:col>6</xdr:col>
          <xdr:colOff>274320</xdr:colOff>
          <xdr:row>11</xdr:row>
          <xdr:rowOff>350520</xdr:rowOff>
        </xdr:to>
        <xdr:sp macro="" textlink="">
          <xdr:nvSpPr>
            <xdr:cNvPr id="12513" name="Option Button 225" hidden="1">
              <a:extLst>
                <a:ext uri="{63B3BB69-23CF-44E3-9099-C40C66FF867C}">
                  <a14:compatExt spid="_x0000_s12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11</xdr:row>
          <xdr:rowOff>160020</xdr:rowOff>
        </xdr:from>
        <xdr:to>
          <xdr:col>7</xdr:col>
          <xdr:colOff>281940</xdr:colOff>
          <xdr:row>11</xdr:row>
          <xdr:rowOff>342900</xdr:rowOff>
        </xdr:to>
        <xdr:sp macro="" textlink="">
          <xdr:nvSpPr>
            <xdr:cNvPr id="12514" name="Option Button 226" hidden="1">
              <a:extLst>
                <a:ext uri="{63B3BB69-23CF-44E3-9099-C40C66FF867C}">
                  <a14:compatExt spid="_x0000_s12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91440</xdr:colOff>
          <xdr:row>12</xdr:row>
          <xdr:rowOff>167640</xdr:rowOff>
        </xdr:from>
        <xdr:to>
          <xdr:col>2</xdr:col>
          <xdr:colOff>281940</xdr:colOff>
          <xdr:row>12</xdr:row>
          <xdr:rowOff>350520</xdr:rowOff>
        </xdr:to>
        <xdr:sp macro="" textlink="">
          <xdr:nvSpPr>
            <xdr:cNvPr id="12515" name="Option Button 227" hidden="1">
              <a:extLst>
                <a:ext uri="{63B3BB69-23CF-44E3-9099-C40C66FF867C}">
                  <a14:compatExt spid="_x0000_s12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335280</xdr:rowOff>
        </xdr:to>
        <xdr:sp macro="" textlink="">
          <xdr:nvSpPr>
            <xdr:cNvPr id="12516" name="Group Box 228" hidden="1">
              <a:extLst>
                <a:ext uri="{63B3BB69-23CF-44E3-9099-C40C66FF867C}">
                  <a14:compatExt spid="_x0000_s125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12</xdr:row>
          <xdr:rowOff>167640</xdr:rowOff>
        </xdr:from>
        <xdr:to>
          <xdr:col>3</xdr:col>
          <xdr:colOff>274320</xdr:colOff>
          <xdr:row>12</xdr:row>
          <xdr:rowOff>350520</xdr:rowOff>
        </xdr:to>
        <xdr:sp macro="" textlink="">
          <xdr:nvSpPr>
            <xdr:cNvPr id="12517" name="Option Button 229" hidden="1">
              <a:extLst>
                <a:ext uri="{63B3BB69-23CF-44E3-9099-C40C66FF867C}">
                  <a14:compatExt spid="_x0000_s12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12</xdr:row>
          <xdr:rowOff>167640</xdr:rowOff>
        </xdr:from>
        <xdr:to>
          <xdr:col>4</xdr:col>
          <xdr:colOff>274320</xdr:colOff>
          <xdr:row>12</xdr:row>
          <xdr:rowOff>350520</xdr:rowOff>
        </xdr:to>
        <xdr:sp macro="" textlink="">
          <xdr:nvSpPr>
            <xdr:cNvPr id="12518" name="Option Button 230" hidden="1">
              <a:extLst>
                <a:ext uri="{63B3BB69-23CF-44E3-9099-C40C66FF867C}">
                  <a14:compatExt spid="_x0000_s12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12</xdr:row>
          <xdr:rowOff>167640</xdr:rowOff>
        </xdr:from>
        <xdr:to>
          <xdr:col>5</xdr:col>
          <xdr:colOff>274320</xdr:colOff>
          <xdr:row>12</xdr:row>
          <xdr:rowOff>350520</xdr:rowOff>
        </xdr:to>
        <xdr:sp macro="" textlink="">
          <xdr:nvSpPr>
            <xdr:cNvPr id="12519" name="Option Button 231" hidden="1">
              <a:extLst>
                <a:ext uri="{63B3BB69-23CF-44E3-9099-C40C66FF867C}">
                  <a14:compatExt spid="_x0000_s12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12</xdr:row>
          <xdr:rowOff>167640</xdr:rowOff>
        </xdr:from>
        <xdr:to>
          <xdr:col>6</xdr:col>
          <xdr:colOff>274320</xdr:colOff>
          <xdr:row>12</xdr:row>
          <xdr:rowOff>350520</xdr:rowOff>
        </xdr:to>
        <xdr:sp macro="" textlink="">
          <xdr:nvSpPr>
            <xdr:cNvPr id="12520" name="Option Button 232" hidden="1">
              <a:extLst>
                <a:ext uri="{63B3BB69-23CF-44E3-9099-C40C66FF867C}">
                  <a14:compatExt spid="_x0000_s12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12</xdr:row>
          <xdr:rowOff>160020</xdr:rowOff>
        </xdr:from>
        <xdr:to>
          <xdr:col>7</xdr:col>
          <xdr:colOff>281940</xdr:colOff>
          <xdr:row>12</xdr:row>
          <xdr:rowOff>342900</xdr:rowOff>
        </xdr:to>
        <xdr:sp macro="" textlink="">
          <xdr:nvSpPr>
            <xdr:cNvPr id="12521" name="Option Button 233" hidden="1">
              <a:extLst>
                <a:ext uri="{63B3BB69-23CF-44E3-9099-C40C66FF867C}">
                  <a14:compatExt spid="_x0000_s12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327660</xdr:rowOff>
        </xdr:from>
        <xdr:to>
          <xdr:col>8</xdr:col>
          <xdr:colOff>0</xdr:colOff>
          <xdr:row>10</xdr:row>
          <xdr:rowOff>0</xdr:rowOff>
        </xdr:to>
        <xdr:sp macro="" textlink="">
          <xdr:nvSpPr>
            <xdr:cNvPr id="12529" name="Group Box 241" hidden="1">
              <a:extLst>
                <a:ext uri="{63B3BB69-23CF-44E3-9099-C40C66FF867C}">
                  <a14:compatExt spid="_x0000_s125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91440</xdr:colOff>
          <xdr:row>9</xdr:row>
          <xdr:rowOff>182880</xdr:rowOff>
        </xdr:from>
        <xdr:to>
          <xdr:col>2</xdr:col>
          <xdr:colOff>281940</xdr:colOff>
          <xdr:row>9</xdr:row>
          <xdr:rowOff>358140</xdr:rowOff>
        </xdr:to>
        <xdr:sp macro="" textlink="">
          <xdr:nvSpPr>
            <xdr:cNvPr id="12535" name="Option Button 247" hidden="1">
              <a:extLst>
                <a:ext uri="{63B3BB69-23CF-44E3-9099-C40C66FF867C}">
                  <a14:compatExt spid="_x0000_s1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9</xdr:row>
          <xdr:rowOff>182880</xdr:rowOff>
        </xdr:from>
        <xdr:to>
          <xdr:col>3</xdr:col>
          <xdr:colOff>274320</xdr:colOff>
          <xdr:row>9</xdr:row>
          <xdr:rowOff>358140</xdr:rowOff>
        </xdr:to>
        <xdr:sp macro="" textlink="">
          <xdr:nvSpPr>
            <xdr:cNvPr id="12536" name="Option Button 248" hidden="1">
              <a:extLst>
                <a:ext uri="{63B3BB69-23CF-44E3-9099-C40C66FF867C}">
                  <a14:compatExt spid="_x0000_s1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9</xdr:row>
          <xdr:rowOff>182880</xdr:rowOff>
        </xdr:from>
        <xdr:to>
          <xdr:col>4</xdr:col>
          <xdr:colOff>274320</xdr:colOff>
          <xdr:row>9</xdr:row>
          <xdr:rowOff>358140</xdr:rowOff>
        </xdr:to>
        <xdr:sp macro="" textlink="">
          <xdr:nvSpPr>
            <xdr:cNvPr id="12537" name="Option Button 249" hidden="1">
              <a:extLst>
                <a:ext uri="{63B3BB69-23CF-44E3-9099-C40C66FF867C}">
                  <a14:compatExt spid="_x0000_s1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9</xdr:row>
          <xdr:rowOff>182880</xdr:rowOff>
        </xdr:from>
        <xdr:to>
          <xdr:col>5</xdr:col>
          <xdr:colOff>274320</xdr:colOff>
          <xdr:row>9</xdr:row>
          <xdr:rowOff>358140</xdr:rowOff>
        </xdr:to>
        <xdr:sp macro="" textlink="">
          <xdr:nvSpPr>
            <xdr:cNvPr id="12538" name="Option Button 250" hidden="1">
              <a:extLst>
                <a:ext uri="{63B3BB69-23CF-44E3-9099-C40C66FF867C}">
                  <a14:compatExt spid="_x0000_s1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9</xdr:row>
          <xdr:rowOff>182880</xdr:rowOff>
        </xdr:from>
        <xdr:to>
          <xdr:col>6</xdr:col>
          <xdr:colOff>274320</xdr:colOff>
          <xdr:row>9</xdr:row>
          <xdr:rowOff>358140</xdr:rowOff>
        </xdr:to>
        <xdr:sp macro="" textlink="">
          <xdr:nvSpPr>
            <xdr:cNvPr id="12539" name="Option Button 251" hidden="1">
              <a:extLst>
                <a:ext uri="{63B3BB69-23CF-44E3-9099-C40C66FF867C}">
                  <a14:compatExt spid="_x0000_s12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9</xdr:row>
          <xdr:rowOff>175260</xdr:rowOff>
        </xdr:from>
        <xdr:to>
          <xdr:col>7</xdr:col>
          <xdr:colOff>281940</xdr:colOff>
          <xdr:row>9</xdr:row>
          <xdr:rowOff>350520</xdr:rowOff>
        </xdr:to>
        <xdr:sp macro="" textlink="">
          <xdr:nvSpPr>
            <xdr:cNvPr id="12540" name="Option Button 252" hidden="1">
              <a:extLst>
                <a:ext uri="{63B3BB69-23CF-44E3-9099-C40C66FF867C}">
                  <a14:compatExt spid="_x0000_s12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9</xdr:col>
      <xdr:colOff>1554231</xdr:colOff>
      <xdr:row>0</xdr:row>
      <xdr:rowOff>128351</xdr:rowOff>
    </xdr:from>
    <xdr:to>
      <xdr:col>9</xdr:col>
      <xdr:colOff>3030231</xdr:colOff>
      <xdr:row>2</xdr:row>
      <xdr:rowOff>31151</xdr:rowOff>
    </xdr:to>
    <xdr:sp macro="" textlink="">
      <xdr:nvSpPr>
        <xdr:cNvPr id="3" name="Pfeil: nach rechts 2">
          <a:hlinkClick xmlns:r="http://schemas.openxmlformats.org/officeDocument/2006/relationships" r:id="rId1"/>
          <a:extLst>
            <a:ext uri="{FF2B5EF4-FFF2-40B4-BE49-F238E27FC236}">
              <a16:creationId xmlns:a16="http://schemas.microsoft.com/office/drawing/2014/main" id="{2B49F57D-CE02-440F-AB10-DA84333B1536}"/>
            </a:ext>
          </a:extLst>
        </xdr:cNvPr>
        <xdr:cNvSpPr/>
      </xdr:nvSpPr>
      <xdr:spPr>
        <a:xfrm>
          <a:off x="9250431" y="128351"/>
          <a:ext cx="1476000" cy="360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de-DE" sz="1050">
              <a:latin typeface="Arial" panose="020B0604020202020204" pitchFamily="34" charset="0"/>
              <a:cs typeface="Arial" panose="020B0604020202020204" pitchFamily="34" charset="0"/>
            </a:rPr>
            <a:t>Nächste Kategorie</a:t>
          </a:r>
        </a:p>
      </xdr:txBody>
    </xdr:sp>
    <xdr:clientData/>
  </xdr:twoCellAnchor>
  <xdr:twoCellAnchor>
    <xdr:from>
      <xdr:col>9</xdr:col>
      <xdr:colOff>23844</xdr:colOff>
      <xdr:row>0</xdr:row>
      <xdr:rowOff>125135</xdr:rowOff>
    </xdr:from>
    <xdr:to>
      <xdr:col>9</xdr:col>
      <xdr:colOff>1499267</xdr:colOff>
      <xdr:row>2</xdr:row>
      <xdr:rowOff>27935</xdr:rowOff>
    </xdr:to>
    <xdr:sp macro="" textlink="">
      <xdr:nvSpPr>
        <xdr:cNvPr id="4" name="Pfeil: nach rechts 3">
          <a:hlinkClick xmlns:r="http://schemas.openxmlformats.org/officeDocument/2006/relationships" r:id="rId2"/>
          <a:extLst>
            <a:ext uri="{FF2B5EF4-FFF2-40B4-BE49-F238E27FC236}">
              <a16:creationId xmlns:a16="http://schemas.microsoft.com/office/drawing/2014/main" id="{9E54C3F6-AA78-48AF-9E1E-178ED54DBA74}"/>
            </a:ext>
          </a:extLst>
        </xdr:cNvPr>
        <xdr:cNvSpPr/>
      </xdr:nvSpPr>
      <xdr:spPr>
        <a:xfrm flipH="1">
          <a:off x="7720044" y="125135"/>
          <a:ext cx="1475423" cy="360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de-DE" sz="1050">
              <a:latin typeface="Arial" panose="020B0604020202020204" pitchFamily="34" charset="0"/>
              <a:cs typeface="Arial" panose="020B0604020202020204" pitchFamily="34" charset="0"/>
            </a:rPr>
            <a:t>Vorherige Kategorie</a:t>
          </a:r>
        </a:p>
      </xdr:txBody>
    </xdr:sp>
    <xdr:clientData/>
  </xdr:twoCellAnchor>
  <xdr:twoCellAnchor>
    <xdr:from>
      <xdr:col>9</xdr:col>
      <xdr:colOff>1554231</xdr:colOff>
      <xdr:row>0</xdr:row>
      <xdr:rowOff>128351</xdr:rowOff>
    </xdr:from>
    <xdr:to>
      <xdr:col>9</xdr:col>
      <xdr:colOff>3030231</xdr:colOff>
      <xdr:row>2</xdr:row>
      <xdr:rowOff>31151</xdr:rowOff>
    </xdr:to>
    <xdr:sp macro="" textlink="">
      <xdr:nvSpPr>
        <xdr:cNvPr id="5" name="Pfeil: nach rechts 2">
          <a:hlinkClick xmlns:r="http://schemas.openxmlformats.org/officeDocument/2006/relationships" r:id="rId1"/>
          <a:extLst>
            <a:ext uri="{FF2B5EF4-FFF2-40B4-BE49-F238E27FC236}">
              <a16:creationId xmlns:a16="http://schemas.microsoft.com/office/drawing/2014/main" id="{ECEC3DBD-7E69-406C-8124-9BCCDBF1438F}"/>
            </a:ext>
          </a:extLst>
        </xdr:cNvPr>
        <xdr:cNvSpPr/>
      </xdr:nvSpPr>
      <xdr:spPr>
        <a:xfrm>
          <a:off x="9183756" y="128351"/>
          <a:ext cx="1409325" cy="360000"/>
        </a:xfrm>
        <a:prstGeom prst="rightArrow">
          <a:avLst/>
        </a:prstGeom>
        <a:solidFill>
          <a:srgbClr val="436F8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de-DE" sz="1050">
              <a:latin typeface="Arial" panose="020B0604020202020204" pitchFamily="34" charset="0"/>
              <a:cs typeface="Arial" panose="020B0604020202020204" pitchFamily="34" charset="0"/>
            </a:rPr>
            <a:t>Nächste Kategorie</a:t>
          </a:r>
        </a:p>
      </xdr:txBody>
    </xdr:sp>
    <xdr:clientData/>
  </xdr:twoCellAnchor>
  <xdr:twoCellAnchor>
    <xdr:from>
      <xdr:col>9</xdr:col>
      <xdr:colOff>23844</xdr:colOff>
      <xdr:row>0</xdr:row>
      <xdr:rowOff>125135</xdr:rowOff>
    </xdr:from>
    <xdr:to>
      <xdr:col>9</xdr:col>
      <xdr:colOff>1499267</xdr:colOff>
      <xdr:row>2</xdr:row>
      <xdr:rowOff>27935</xdr:rowOff>
    </xdr:to>
    <xdr:sp macro="" textlink="">
      <xdr:nvSpPr>
        <xdr:cNvPr id="6" name="Pfeil: nach rechts 3">
          <a:hlinkClick xmlns:r="http://schemas.openxmlformats.org/officeDocument/2006/relationships" r:id="rId2"/>
          <a:extLst>
            <a:ext uri="{FF2B5EF4-FFF2-40B4-BE49-F238E27FC236}">
              <a16:creationId xmlns:a16="http://schemas.microsoft.com/office/drawing/2014/main" id="{695E8B7E-ED20-4B0A-958D-8E3344CDC6D7}"/>
            </a:ext>
          </a:extLst>
        </xdr:cNvPr>
        <xdr:cNvSpPr/>
      </xdr:nvSpPr>
      <xdr:spPr>
        <a:xfrm flipH="1">
          <a:off x="7653369" y="125135"/>
          <a:ext cx="1475423" cy="360000"/>
        </a:xfrm>
        <a:prstGeom prst="rightArrow">
          <a:avLst/>
        </a:prstGeom>
        <a:solidFill>
          <a:srgbClr val="436F8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de-DE" sz="1050">
              <a:latin typeface="Arial" panose="020B0604020202020204" pitchFamily="34" charset="0"/>
              <a:cs typeface="Arial" panose="020B0604020202020204" pitchFamily="34" charset="0"/>
            </a:rPr>
            <a:t>Vorherige Kategorie</a:t>
          </a:r>
        </a:p>
      </xdr:txBody>
    </xdr:sp>
    <xdr:clientData/>
  </xdr:twoCellAnchor>
  <xdr:twoCellAnchor editAs="oneCell">
    <xdr:from>
      <xdr:col>10</xdr:col>
      <xdr:colOff>149676</xdr:colOff>
      <xdr:row>12</xdr:row>
      <xdr:rowOff>98007</xdr:rowOff>
    </xdr:from>
    <xdr:to>
      <xdr:col>12</xdr:col>
      <xdr:colOff>396127</xdr:colOff>
      <xdr:row>19</xdr:row>
      <xdr:rowOff>101</xdr:rowOff>
    </xdr:to>
    <xdr:pic>
      <xdr:nvPicPr>
        <xdr:cNvPr id="7" name="Grafik 6"/>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8585" t="4880" r="6938"/>
        <a:stretch/>
      </xdr:blipFill>
      <xdr:spPr>
        <a:xfrm>
          <a:off x="10741476" y="4898607"/>
          <a:ext cx="1770451" cy="1235594"/>
        </a:xfrm>
        <a:prstGeom prst="rect">
          <a:avLst/>
        </a:prstGeom>
      </xdr:spPr>
    </xdr:pic>
    <xdr:clientData/>
  </xdr:twoCellAnchor>
  <xdr:twoCellAnchor editAs="oneCell">
    <xdr:from>
      <xdr:col>19</xdr:col>
      <xdr:colOff>0</xdr:colOff>
      <xdr:row>26</xdr:row>
      <xdr:rowOff>0</xdr:rowOff>
    </xdr:from>
    <xdr:to>
      <xdr:col>25</xdr:col>
      <xdr:colOff>504825</xdr:colOff>
      <xdr:row>35</xdr:row>
      <xdr:rowOff>95250</xdr:rowOff>
    </xdr:to>
    <xdr:pic>
      <xdr:nvPicPr>
        <xdr:cNvPr id="8" name="Grafik 7"/>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8173700" y="6657975"/>
          <a:ext cx="5076825" cy="1809750"/>
        </a:xfrm>
        <a:prstGeom prst="rect">
          <a:avLst/>
        </a:prstGeom>
      </xdr:spPr>
    </xdr:pic>
    <xdr:clientData/>
  </xdr:twoCellAnchor>
  <xdr:twoCellAnchor>
    <xdr:from>
      <xdr:col>1</xdr:col>
      <xdr:colOff>1771650</xdr:colOff>
      <xdr:row>0</xdr:row>
      <xdr:rowOff>166369</xdr:rowOff>
    </xdr:from>
    <xdr:to>
      <xdr:col>1</xdr:col>
      <xdr:colOff>2099970</xdr:colOff>
      <xdr:row>1</xdr:row>
      <xdr:rowOff>249469</xdr:rowOff>
    </xdr:to>
    <xdr:pic>
      <xdr:nvPicPr>
        <xdr:cNvPr id="9" name="Grafik 8"/>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282190" y="166369"/>
          <a:ext cx="328320" cy="26598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8</xdr:col>
          <xdr:colOff>0</xdr:colOff>
          <xdr:row>11</xdr:row>
          <xdr:rowOff>693420</xdr:rowOff>
        </xdr:to>
        <xdr:sp macro="" textlink="">
          <xdr:nvSpPr>
            <xdr:cNvPr id="14396" name="Group Box 60" hidden="1">
              <a:extLst>
                <a:ext uri="{63B3BB69-23CF-44E3-9099-C40C66FF867C}">
                  <a14:compatExt spid="_x0000_s1439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91440</xdr:colOff>
          <xdr:row>5</xdr:row>
          <xdr:rowOff>152400</xdr:rowOff>
        </xdr:from>
        <xdr:to>
          <xdr:col>2</xdr:col>
          <xdr:colOff>281940</xdr:colOff>
          <xdr:row>5</xdr:row>
          <xdr:rowOff>335280</xdr:rowOff>
        </xdr:to>
        <xdr:sp macro="" textlink="">
          <xdr:nvSpPr>
            <xdr:cNvPr id="14402" name="Option Button 66" hidden="1">
              <a:extLst>
                <a:ext uri="{63B3BB69-23CF-44E3-9099-C40C66FF867C}">
                  <a14:compatExt spid="_x0000_s14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xdr:row>
          <xdr:rowOff>198120</xdr:rowOff>
        </xdr:from>
        <xdr:to>
          <xdr:col>8</xdr:col>
          <xdr:colOff>0</xdr:colOff>
          <xdr:row>5</xdr:row>
          <xdr:rowOff>502920</xdr:rowOff>
        </xdr:to>
        <xdr:sp macro="" textlink="">
          <xdr:nvSpPr>
            <xdr:cNvPr id="14403" name="Group Box 67" hidden="1">
              <a:extLst>
                <a:ext uri="{63B3BB69-23CF-44E3-9099-C40C66FF867C}">
                  <a14:compatExt spid="_x0000_s1440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5</xdr:row>
          <xdr:rowOff>152400</xdr:rowOff>
        </xdr:from>
        <xdr:to>
          <xdr:col>3</xdr:col>
          <xdr:colOff>281940</xdr:colOff>
          <xdr:row>5</xdr:row>
          <xdr:rowOff>335280</xdr:rowOff>
        </xdr:to>
        <xdr:sp macro="" textlink="">
          <xdr:nvSpPr>
            <xdr:cNvPr id="14404" name="Option Button 68" hidden="1">
              <a:extLst>
                <a:ext uri="{63B3BB69-23CF-44E3-9099-C40C66FF867C}">
                  <a14:compatExt spid="_x0000_s14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91440</xdr:colOff>
          <xdr:row>5</xdr:row>
          <xdr:rowOff>152400</xdr:rowOff>
        </xdr:from>
        <xdr:to>
          <xdr:col>4</xdr:col>
          <xdr:colOff>281940</xdr:colOff>
          <xdr:row>5</xdr:row>
          <xdr:rowOff>335280</xdr:rowOff>
        </xdr:to>
        <xdr:sp macro="" textlink="">
          <xdr:nvSpPr>
            <xdr:cNvPr id="14405" name="Option Button 69" hidden="1">
              <a:extLst>
                <a:ext uri="{63B3BB69-23CF-44E3-9099-C40C66FF867C}">
                  <a14:compatExt spid="_x0000_s14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91440</xdr:colOff>
          <xdr:row>5</xdr:row>
          <xdr:rowOff>152400</xdr:rowOff>
        </xdr:from>
        <xdr:to>
          <xdr:col>5</xdr:col>
          <xdr:colOff>281940</xdr:colOff>
          <xdr:row>5</xdr:row>
          <xdr:rowOff>335280</xdr:rowOff>
        </xdr:to>
        <xdr:sp macro="" textlink="">
          <xdr:nvSpPr>
            <xdr:cNvPr id="14406" name="Option Button 70" hidden="1">
              <a:extLst>
                <a:ext uri="{63B3BB69-23CF-44E3-9099-C40C66FF867C}">
                  <a14:compatExt spid="_x0000_s14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xdr:colOff>
          <xdr:row>5</xdr:row>
          <xdr:rowOff>152400</xdr:rowOff>
        </xdr:from>
        <xdr:to>
          <xdr:col>6</xdr:col>
          <xdr:colOff>281940</xdr:colOff>
          <xdr:row>5</xdr:row>
          <xdr:rowOff>335280</xdr:rowOff>
        </xdr:to>
        <xdr:sp macro="" textlink="">
          <xdr:nvSpPr>
            <xdr:cNvPr id="14407" name="Option Button 71" hidden="1">
              <a:extLst>
                <a:ext uri="{63B3BB69-23CF-44E3-9099-C40C66FF867C}">
                  <a14:compatExt spid="_x0000_s14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5</xdr:row>
          <xdr:rowOff>152400</xdr:rowOff>
        </xdr:from>
        <xdr:to>
          <xdr:col>7</xdr:col>
          <xdr:colOff>281940</xdr:colOff>
          <xdr:row>5</xdr:row>
          <xdr:rowOff>335280</xdr:rowOff>
        </xdr:to>
        <xdr:sp macro="" textlink="">
          <xdr:nvSpPr>
            <xdr:cNvPr id="14408" name="Option Button 72" hidden="1">
              <a:extLst>
                <a:ext uri="{63B3BB69-23CF-44E3-9099-C40C66FF867C}">
                  <a14:compatExt spid="_x0000_s14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91440</xdr:colOff>
          <xdr:row>6</xdr:row>
          <xdr:rowOff>68580</xdr:rowOff>
        </xdr:from>
        <xdr:to>
          <xdr:col>2</xdr:col>
          <xdr:colOff>281940</xdr:colOff>
          <xdr:row>6</xdr:row>
          <xdr:rowOff>251460</xdr:rowOff>
        </xdr:to>
        <xdr:sp macro="" textlink="">
          <xdr:nvSpPr>
            <xdr:cNvPr id="14409" name="Option Button 73" hidden="1">
              <a:extLst>
                <a:ext uri="{63B3BB69-23CF-44E3-9099-C40C66FF867C}">
                  <a14:compatExt spid="_x0000_s14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8</xdr:col>
          <xdr:colOff>0</xdr:colOff>
          <xdr:row>7</xdr:row>
          <xdr:rowOff>0</xdr:rowOff>
        </xdr:to>
        <xdr:sp macro="" textlink="">
          <xdr:nvSpPr>
            <xdr:cNvPr id="14410" name="Group Box 74" hidden="1">
              <a:extLst>
                <a:ext uri="{63B3BB69-23CF-44E3-9099-C40C66FF867C}">
                  <a14:compatExt spid="_x0000_s1441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6</xdr:row>
          <xdr:rowOff>68580</xdr:rowOff>
        </xdr:from>
        <xdr:to>
          <xdr:col>3</xdr:col>
          <xdr:colOff>281940</xdr:colOff>
          <xdr:row>6</xdr:row>
          <xdr:rowOff>251460</xdr:rowOff>
        </xdr:to>
        <xdr:sp macro="" textlink="">
          <xdr:nvSpPr>
            <xdr:cNvPr id="14411" name="Option Button 75" hidden="1">
              <a:extLst>
                <a:ext uri="{63B3BB69-23CF-44E3-9099-C40C66FF867C}">
                  <a14:compatExt spid="_x0000_s14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91440</xdr:colOff>
          <xdr:row>6</xdr:row>
          <xdr:rowOff>68580</xdr:rowOff>
        </xdr:from>
        <xdr:to>
          <xdr:col>4</xdr:col>
          <xdr:colOff>281940</xdr:colOff>
          <xdr:row>6</xdr:row>
          <xdr:rowOff>251460</xdr:rowOff>
        </xdr:to>
        <xdr:sp macro="" textlink="">
          <xdr:nvSpPr>
            <xdr:cNvPr id="14412" name="Option Button 76" hidden="1">
              <a:extLst>
                <a:ext uri="{63B3BB69-23CF-44E3-9099-C40C66FF867C}">
                  <a14:compatExt spid="_x0000_s14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91440</xdr:colOff>
          <xdr:row>6</xdr:row>
          <xdr:rowOff>68580</xdr:rowOff>
        </xdr:from>
        <xdr:to>
          <xdr:col>5</xdr:col>
          <xdr:colOff>281940</xdr:colOff>
          <xdr:row>6</xdr:row>
          <xdr:rowOff>251460</xdr:rowOff>
        </xdr:to>
        <xdr:sp macro="" textlink="">
          <xdr:nvSpPr>
            <xdr:cNvPr id="14413" name="Option Button 77" hidden="1">
              <a:extLst>
                <a:ext uri="{63B3BB69-23CF-44E3-9099-C40C66FF867C}">
                  <a14:compatExt spid="_x0000_s14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xdr:colOff>
          <xdr:row>6</xdr:row>
          <xdr:rowOff>68580</xdr:rowOff>
        </xdr:from>
        <xdr:to>
          <xdr:col>6</xdr:col>
          <xdr:colOff>281940</xdr:colOff>
          <xdr:row>6</xdr:row>
          <xdr:rowOff>251460</xdr:rowOff>
        </xdr:to>
        <xdr:sp macro="" textlink="">
          <xdr:nvSpPr>
            <xdr:cNvPr id="14414" name="Option Button 78" hidden="1">
              <a:extLst>
                <a:ext uri="{63B3BB69-23CF-44E3-9099-C40C66FF867C}">
                  <a14:compatExt spid="_x0000_s14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6</xdr:row>
          <xdr:rowOff>68580</xdr:rowOff>
        </xdr:from>
        <xdr:to>
          <xdr:col>7</xdr:col>
          <xdr:colOff>281940</xdr:colOff>
          <xdr:row>6</xdr:row>
          <xdr:rowOff>251460</xdr:rowOff>
        </xdr:to>
        <xdr:sp macro="" textlink="">
          <xdr:nvSpPr>
            <xdr:cNvPr id="14415" name="Option Button 79" hidden="1">
              <a:extLst>
                <a:ext uri="{63B3BB69-23CF-44E3-9099-C40C66FF867C}">
                  <a14:compatExt spid="_x0000_s14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91440</xdr:colOff>
          <xdr:row>7</xdr:row>
          <xdr:rowOff>68580</xdr:rowOff>
        </xdr:from>
        <xdr:to>
          <xdr:col>2</xdr:col>
          <xdr:colOff>281940</xdr:colOff>
          <xdr:row>7</xdr:row>
          <xdr:rowOff>251460</xdr:rowOff>
        </xdr:to>
        <xdr:sp macro="" textlink="">
          <xdr:nvSpPr>
            <xdr:cNvPr id="14416" name="Option Button 80" hidden="1">
              <a:extLst>
                <a:ext uri="{63B3BB69-23CF-44E3-9099-C40C66FF867C}">
                  <a14:compatExt spid="_x0000_s14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8</xdr:col>
          <xdr:colOff>0</xdr:colOff>
          <xdr:row>8</xdr:row>
          <xdr:rowOff>0</xdr:rowOff>
        </xdr:to>
        <xdr:sp macro="" textlink="">
          <xdr:nvSpPr>
            <xdr:cNvPr id="14417" name="Group Box 81" hidden="1">
              <a:extLst>
                <a:ext uri="{63B3BB69-23CF-44E3-9099-C40C66FF867C}">
                  <a14:compatExt spid="_x0000_s144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7</xdr:row>
          <xdr:rowOff>68580</xdr:rowOff>
        </xdr:from>
        <xdr:to>
          <xdr:col>3</xdr:col>
          <xdr:colOff>281940</xdr:colOff>
          <xdr:row>7</xdr:row>
          <xdr:rowOff>251460</xdr:rowOff>
        </xdr:to>
        <xdr:sp macro="" textlink="">
          <xdr:nvSpPr>
            <xdr:cNvPr id="14418" name="Option Button 82" hidden="1">
              <a:extLst>
                <a:ext uri="{63B3BB69-23CF-44E3-9099-C40C66FF867C}">
                  <a14:compatExt spid="_x0000_s14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91440</xdr:colOff>
          <xdr:row>7</xdr:row>
          <xdr:rowOff>68580</xdr:rowOff>
        </xdr:from>
        <xdr:to>
          <xdr:col>4</xdr:col>
          <xdr:colOff>281940</xdr:colOff>
          <xdr:row>7</xdr:row>
          <xdr:rowOff>251460</xdr:rowOff>
        </xdr:to>
        <xdr:sp macro="" textlink="">
          <xdr:nvSpPr>
            <xdr:cNvPr id="14419" name="Option Button 83" hidden="1">
              <a:extLst>
                <a:ext uri="{63B3BB69-23CF-44E3-9099-C40C66FF867C}">
                  <a14:compatExt spid="_x0000_s14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91440</xdr:colOff>
          <xdr:row>7</xdr:row>
          <xdr:rowOff>68580</xdr:rowOff>
        </xdr:from>
        <xdr:to>
          <xdr:col>5</xdr:col>
          <xdr:colOff>281940</xdr:colOff>
          <xdr:row>7</xdr:row>
          <xdr:rowOff>251460</xdr:rowOff>
        </xdr:to>
        <xdr:sp macro="" textlink="">
          <xdr:nvSpPr>
            <xdr:cNvPr id="14420" name="Option Button 84" hidden="1">
              <a:extLst>
                <a:ext uri="{63B3BB69-23CF-44E3-9099-C40C66FF867C}">
                  <a14:compatExt spid="_x0000_s14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xdr:colOff>
          <xdr:row>7</xdr:row>
          <xdr:rowOff>68580</xdr:rowOff>
        </xdr:from>
        <xdr:to>
          <xdr:col>6</xdr:col>
          <xdr:colOff>281940</xdr:colOff>
          <xdr:row>7</xdr:row>
          <xdr:rowOff>251460</xdr:rowOff>
        </xdr:to>
        <xdr:sp macro="" textlink="">
          <xdr:nvSpPr>
            <xdr:cNvPr id="14421" name="Option Button 85" hidden="1">
              <a:extLst>
                <a:ext uri="{63B3BB69-23CF-44E3-9099-C40C66FF867C}">
                  <a14:compatExt spid="_x0000_s14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7</xdr:row>
          <xdr:rowOff>68580</xdr:rowOff>
        </xdr:from>
        <xdr:to>
          <xdr:col>7</xdr:col>
          <xdr:colOff>281940</xdr:colOff>
          <xdr:row>7</xdr:row>
          <xdr:rowOff>251460</xdr:rowOff>
        </xdr:to>
        <xdr:sp macro="" textlink="">
          <xdr:nvSpPr>
            <xdr:cNvPr id="14422" name="Option Button 86" hidden="1">
              <a:extLst>
                <a:ext uri="{63B3BB69-23CF-44E3-9099-C40C66FF867C}">
                  <a14:compatExt spid="_x0000_s14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91440</xdr:colOff>
          <xdr:row>8</xdr:row>
          <xdr:rowOff>152400</xdr:rowOff>
        </xdr:from>
        <xdr:to>
          <xdr:col>2</xdr:col>
          <xdr:colOff>281940</xdr:colOff>
          <xdr:row>8</xdr:row>
          <xdr:rowOff>335280</xdr:rowOff>
        </xdr:to>
        <xdr:sp macro="" textlink="">
          <xdr:nvSpPr>
            <xdr:cNvPr id="14423" name="Option Button 87" hidden="1">
              <a:extLst>
                <a:ext uri="{63B3BB69-23CF-44E3-9099-C40C66FF867C}">
                  <a14:compatExt spid="_x0000_s14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327660</xdr:rowOff>
        </xdr:from>
        <xdr:to>
          <xdr:col>8</xdr:col>
          <xdr:colOff>0</xdr:colOff>
          <xdr:row>9</xdr:row>
          <xdr:rowOff>0</xdr:rowOff>
        </xdr:to>
        <xdr:sp macro="" textlink="">
          <xdr:nvSpPr>
            <xdr:cNvPr id="14424" name="Group Box 88" hidden="1">
              <a:extLst>
                <a:ext uri="{63B3BB69-23CF-44E3-9099-C40C66FF867C}">
                  <a14:compatExt spid="_x0000_s1442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8</xdr:row>
          <xdr:rowOff>152400</xdr:rowOff>
        </xdr:from>
        <xdr:to>
          <xdr:col>3</xdr:col>
          <xdr:colOff>281940</xdr:colOff>
          <xdr:row>8</xdr:row>
          <xdr:rowOff>335280</xdr:rowOff>
        </xdr:to>
        <xdr:sp macro="" textlink="">
          <xdr:nvSpPr>
            <xdr:cNvPr id="14425" name="Option Button 89" hidden="1">
              <a:extLst>
                <a:ext uri="{63B3BB69-23CF-44E3-9099-C40C66FF867C}">
                  <a14:compatExt spid="_x0000_s14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91440</xdr:colOff>
          <xdr:row>8</xdr:row>
          <xdr:rowOff>152400</xdr:rowOff>
        </xdr:from>
        <xdr:to>
          <xdr:col>4</xdr:col>
          <xdr:colOff>281940</xdr:colOff>
          <xdr:row>8</xdr:row>
          <xdr:rowOff>335280</xdr:rowOff>
        </xdr:to>
        <xdr:sp macro="" textlink="">
          <xdr:nvSpPr>
            <xdr:cNvPr id="14426" name="Option Button 90" hidden="1">
              <a:extLst>
                <a:ext uri="{63B3BB69-23CF-44E3-9099-C40C66FF867C}">
                  <a14:compatExt spid="_x0000_s14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91440</xdr:colOff>
          <xdr:row>8</xdr:row>
          <xdr:rowOff>152400</xdr:rowOff>
        </xdr:from>
        <xdr:to>
          <xdr:col>5</xdr:col>
          <xdr:colOff>281940</xdr:colOff>
          <xdr:row>8</xdr:row>
          <xdr:rowOff>335280</xdr:rowOff>
        </xdr:to>
        <xdr:sp macro="" textlink="">
          <xdr:nvSpPr>
            <xdr:cNvPr id="14427" name="Option Button 91" hidden="1">
              <a:extLst>
                <a:ext uri="{63B3BB69-23CF-44E3-9099-C40C66FF867C}">
                  <a14:compatExt spid="_x0000_s14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xdr:colOff>
          <xdr:row>8</xdr:row>
          <xdr:rowOff>152400</xdr:rowOff>
        </xdr:from>
        <xdr:to>
          <xdr:col>6</xdr:col>
          <xdr:colOff>281940</xdr:colOff>
          <xdr:row>8</xdr:row>
          <xdr:rowOff>335280</xdr:rowOff>
        </xdr:to>
        <xdr:sp macro="" textlink="">
          <xdr:nvSpPr>
            <xdr:cNvPr id="14428" name="Option Button 92" hidden="1">
              <a:extLst>
                <a:ext uri="{63B3BB69-23CF-44E3-9099-C40C66FF867C}">
                  <a14:compatExt spid="_x0000_s14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8</xdr:row>
          <xdr:rowOff>152400</xdr:rowOff>
        </xdr:from>
        <xdr:to>
          <xdr:col>7</xdr:col>
          <xdr:colOff>281940</xdr:colOff>
          <xdr:row>8</xdr:row>
          <xdr:rowOff>335280</xdr:rowOff>
        </xdr:to>
        <xdr:sp macro="" textlink="">
          <xdr:nvSpPr>
            <xdr:cNvPr id="14429" name="Option Button 93" hidden="1">
              <a:extLst>
                <a:ext uri="{63B3BB69-23CF-44E3-9099-C40C66FF867C}">
                  <a14:compatExt spid="_x0000_s14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74083</xdr:colOff>
      <xdr:row>0</xdr:row>
      <xdr:rowOff>148245</xdr:rowOff>
    </xdr:from>
    <xdr:to>
      <xdr:col>0</xdr:col>
      <xdr:colOff>434083</xdr:colOff>
      <xdr:row>2</xdr:row>
      <xdr:rowOff>53162</xdr:rowOff>
    </xdr:to>
    <xdr:pic>
      <xdr:nvPicPr>
        <xdr:cNvPr id="46" name="Grafik 45">
          <a:hlinkClick xmlns:r="http://schemas.openxmlformats.org/officeDocument/2006/relationships" r:id="rId6"/>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4083" y="148245"/>
          <a:ext cx="360000" cy="36211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91440</xdr:colOff>
          <xdr:row>9</xdr:row>
          <xdr:rowOff>152400</xdr:rowOff>
        </xdr:from>
        <xdr:to>
          <xdr:col>2</xdr:col>
          <xdr:colOff>281940</xdr:colOff>
          <xdr:row>9</xdr:row>
          <xdr:rowOff>335280</xdr:rowOff>
        </xdr:to>
        <xdr:sp macro="" textlink="">
          <xdr:nvSpPr>
            <xdr:cNvPr id="14431" name="Option Button 95" hidden="1">
              <a:extLst>
                <a:ext uri="{63B3BB69-23CF-44E3-9099-C40C66FF867C}">
                  <a14:compatExt spid="_x0000_s14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327660</xdr:rowOff>
        </xdr:from>
        <xdr:to>
          <xdr:col>8</xdr:col>
          <xdr:colOff>0</xdr:colOff>
          <xdr:row>9</xdr:row>
          <xdr:rowOff>335280</xdr:rowOff>
        </xdr:to>
        <xdr:sp macro="" textlink="">
          <xdr:nvSpPr>
            <xdr:cNvPr id="14432" name="Group Box 96" hidden="1">
              <a:extLst>
                <a:ext uri="{63B3BB69-23CF-44E3-9099-C40C66FF867C}">
                  <a14:compatExt spid="_x0000_s144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9</xdr:row>
          <xdr:rowOff>152400</xdr:rowOff>
        </xdr:from>
        <xdr:to>
          <xdr:col>3</xdr:col>
          <xdr:colOff>281940</xdr:colOff>
          <xdr:row>9</xdr:row>
          <xdr:rowOff>335280</xdr:rowOff>
        </xdr:to>
        <xdr:sp macro="" textlink="">
          <xdr:nvSpPr>
            <xdr:cNvPr id="14433" name="Option Button 97" hidden="1">
              <a:extLst>
                <a:ext uri="{63B3BB69-23CF-44E3-9099-C40C66FF867C}">
                  <a14:compatExt spid="_x0000_s14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91440</xdr:colOff>
          <xdr:row>9</xdr:row>
          <xdr:rowOff>152400</xdr:rowOff>
        </xdr:from>
        <xdr:to>
          <xdr:col>4</xdr:col>
          <xdr:colOff>281940</xdr:colOff>
          <xdr:row>9</xdr:row>
          <xdr:rowOff>335280</xdr:rowOff>
        </xdr:to>
        <xdr:sp macro="" textlink="">
          <xdr:nvSpPr>
            <xdr:cNvPr id="14434" name="Option Button 98" hidden="1">
              <a:extLst>
                <a:ext uri="{63B3BB69-23CF-44E3-9099-C40C66FF867C}">
                  <a14:compatExt spid="_x0000_s14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91440</xdr:colOff>
          <xdr:row>9</xdr:row>
          <xdr:rowOff>152400</xdr:rowOff>
        </xdr:from>
        <xdr:to>
          <xdr:col>5</xdr:col>
          <xdr:colOff>281940</xdr:colOff>
          <xdr:row>9</xdr:row>
          <xdr:rowOff>335280</xdr:rowOff>
        </xdr:to>
        <xdr:sp macro="" textlink="">
          <xdr:nvSpPr>
            <xdr:cNvPr id="14435" name="Option Button 99" hidden="1">
              <a:extLst>
                <a:ext uri="{63B3BB69-23CF-44E3-9099-C40C66FF867C}">
                  <a14:compatExt spid="_x0000_s14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xdr:colOff>
          <xdr:row>9</xdr:row>
          <xdr:rowOff>152400</xdr:rowOff>
        </xdr:from>
        <xdr:to>
          <xdr:col>6</xdr:col>
          <xdr:colOff>281940</xdr:colOff>
          <xdr:row>9</xdr:row>
          <xdr:rowOff>335280</xdr:rowOff>
        </xdr:to>
        <xdr:sp macro="" textlink="">
          <xdr:nvSpPr>
            <xdr:cNvPr id="14436" name="Option Button 100" hidden="1">
              <a:extLst>
                <a:ext uri="{63B3BB69-23CF-44E3-9099-C40C66FF867C}">
                  <a14:compatExt spid="_x0000_s14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9</xdr:row>
          <xdr:rowOff>152400</xdr:rowOff>
        </xdr:from>
        <xdr:to>
          <xdr:col>7</xdr:col>
          <xdr:colOff>281940</xdr:colOff>
          <xdr:row>9</xdr:row>
          <xdr:rowOff>335280</xdr:rowOff>
        </xdr:to>
        <xdr:sp macro="" textlink="">
          <xdr:nvSpPr>
            <xdr:cNvPr id="14437" name="Option Button 101" hidden="1">
              <a:extLst>
                <a:ext uri="{63B3BB69-23CF-44E3-9099-C40C66FF867C}">
                  <a14:compatExt spid="_x0000_s14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327660</xdr:rowOff>
        </xdr:from>
        <xdr:to>
          <xdr:col>8</xdr:col>
          <xdr:colOff>0</xdr:colOff>
          <xdr:row>10</xdr:row>
          <xdr:rowOff>335280</xdr:rowOff>
        </xdr:to>
        <xdr:sp macro="" textlink="">
          <xdr:nvSpPr>
            <xdr:cNvPr id="14439" name="Group Box 103" hidden="1">
              <a:extLst>
                <a:ext uri="{63B3BB69-23CF-44E3-9099-C40C66FF867C}">
                  <a14:compatExt spid="_x0000_s144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327660</xdr:rowOff>
        </xdr:from>
        <xdr:to>
          <xdr:col>8</xdr:col>
          <xdr:colOff>0</xdr:colOff>
          <xdr:row>11</xdr:row>
          <xdr:rowOff>167640</xdr:rowOff>
        </xdr:to>
        <xdr:sp macro="" textlink="">
          <xdr:nvSpPr>
            <xdr:cNvPr id="14445" name="Group Box 109" hidden="1">
              <a:extLst>
                <a:ext uri="{63B3BB69-23CF-44E3-9099-C40C66FF867C}">
                  <a14:compatExt spid="_x0000_s144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91440</xdr:colOff>
          <xdr:row>11</xdr:row>
          <xdr:rowOff>373380</xdr:rowOff>
        </xdr:from>
        <xdr:to>
          <xdr:col>2</xdr:col>
          <xdr:colOff>281940</xdr:colOff>
          <xdr:row>11</xdr:row>
          <xdr:rowOff>556260</xdr:rowOff>
        </xdr:to>
        <xdr:sp macro="" textlink="">
          <xdr:nvSpPr>
            <xdr:cNvPr id="14446" name="Option Button 110" hidden="1">
              <a:extLst>
                <a:ext uri="{63B3BB69-23CF-44E3-9099-C40C66FF867C}">
                  <a14:compatExt spid="_x0000_s14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327660</xdr:rowOff>
        </xdr:from>
        <xdr:to>
          <xdr:col>8</xdr:col>
          <xdr:colOff>0</xdr:colOff>
          <xdr:row>11</xdr:row>
          <xdr:rowOff>167640</xdr:rowOff>
        </xdr:to>
        <xdr:sp macro="" textlink="">
          <xdr:nvSpPr>
            <xdr:cNvPr id="14447" name="Group Box 111" hidden="1">
              <a:extLst>
                <a:ext uri="{63B3BB69-23CF-44E3-9099-C40C66FF867C}">
                  <a14:compatExt spid="_x0000_s1444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11</xdr:row>
          <xdr:rowOff>373380</xdr:rowOff>
        </xdr:from>
        <xdr:to>
          <xdr:col>3</xdr:col>
          <xdr:colOff>281940</xdr:colOff>
          <xdr:row>11</xdr:row>
          <xdr:rowOff>556260</xdr:rowOff>
        </xdr:to>
        <xdr:sp macro="" textlink="">
          <xdr:nvSpPr>
            <xdr:cNvPr id="14448" name="Option Button 112" hidden="1">
              <a:extLst>
                <a:ext uri="{63B3BB69-23CF-44E3-9099-C40C66FF867C}">
                  <a14:compatExt spid="_x0000_s14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91440</xdr:colOff>
          <xdr:row>11</xdr:row>
          <xdr:rowOff>373380</xdr:rowOff>
        </xdr:from>
        <xdr:to>
          <xdr:col>4</xdr:col>
          <xdr:colOff>281940</xdr:colOff>
          <xdr:row>11</xdr:row>
          <xdr:rowOff>556260</xdr:rowOff>
        </xdr:to>
        <xdr:sp macro="" textlink="">
          <xdr:nvSpPr>
            <xdr:cNvPr id="14449" name="Option Button 113" hidden="1">
              <a:extLst>
                <a:ext uri="{63B3BB69-23CF-44E3-9099-C40C66FF867C}">
                  <a14:compatExt spid="_x0000_s14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91440</xdr:colOff>
          <xdr:row>11</xdr:row>
          <xdr:rowOff>373380</xdr:rowOff>
        </xdr:from>
        <xdr:to>
          <xdr:col>5</xdr:col>
          <xdr:colOff>281940</xdr:colOff>
          <xdr:row>11</xdr:row>
          <xdr:rowOff>556260</xdr:rowOff>
        </xdr:to>
        <xdr:sp macro="" textlink="">
          <xdr:nvSpPr>
            <xdr:cNvPr id="14450" name="Option Button 114" hidden="1">
              <a:extLst>
                <a:ext uri="{63B3BB69-23CF-44E3-9099-C40C66FF867C}">
                  <a14:compatExt spid="_x0000_s14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xdr:colOff>
          <xdr:row>11</xdr:row>
          <xdr:rowOff>373380</xdr:rowOff>
        </xdr:from>
        <xdr:to>
          <xdr:col>6</xdr:col>
          <xdr:colOff>281940</xdr:colOff>
          <xdr:row>11</xdr:row>
          <xdr:rowOff>556260</xdr:rowOff>
        </xdr:to>
        <xdr:sp macro="" textlink="">
          <xdr:nvSpPr>
            <xdr:cNvPr id="14451" name="Option Button 115" hidden="1">
              <a:extLst>
                <a:ext uri="{63B3BB69-23CF-44E3-9099-C40C66FF867C}">
                  <a14:compatExt spid="_x0000_s14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11</xdr:row>
          <xdr:rowOff>373380</xdr:rowOff>
        </xdr:from>
        <xdr:to>
          <xdr:col>7</xdr:col>
          <xdr:colOff>281940</xdr:colOff>
          <xdr:row>11</xdr:row>
          <xdr:rowOff>556260</xdr:rowOff>
        </xdr:to>
        <xdr:sp macro="" textlink="">
          <xdr:nvSpPr>
            <xdr:cNvPr id="14452" name="Option Button 116" hidden="1">
              <a:extLst>
                <a:ext uri="{63B3BB69-23CF-44E3-9099-C40C66FF867C}">
                  <a14:compatExt spid="_x0000_s14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327660</xdr:rowOff>
        </xdr:from>
        <xdr:to>
          <xdr:col>8</xdr:col>
          <xdr:colOff>0</xdr:colOff>
          <xdr:row>12</xdr:row>
          <xdr:rowOff>129540</xdr:rowOff>
        </xdr:to>
        <xdr:sp macro="" textlink="">
          <xdr:nvSpPr>
            <xdr:cNvPr id="14453" name="Group Box 117" hidden="1">
              <a:extLst>
                <a:ext uri="{63B3BB69-23CF-44E3-9099-C40C66FF867C}">
                  <a14:compatExt spid="_x0000_s144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327660</xdr:rowOff>
        </xdr:from>
        <xdr:to>
          <xdr:col>8</xdr:col>
          <xdr:colOff>0</xdr:colOff>
          <xdr:row>10</xdr:row>
          <xdr:rowOff>335280</xdr:rowOff>
        </xdr:to>
        <xdr:sp macro="" textlink="">
          <xdr:nvSpPr>
            <xdr:cNvPr id="14455" name="Group Box 119" hidden="1">
              <a:extLst>
                <a:ext uri="{63B3BB69-23CF-44E3-9099-C40C66FF867C}">
                  <a14:compatExt spid="_x0000_s1445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327660</xdr:rowOff>
        </xdr:from>
        <xdr:to>
          <xdr:col>8</xdr:col>
          <xdr:colOff>0</xdr:colOff>
          <xdr:row>11</xdr:row>
          <xdr:rowOff>167640</xdr:rowOff>
        </xdr:to>
        <xdr:sp macro="" textlink="">
          <xdr:nvSpPr>
            <xdr:cNvPr id="14461" name="Group Box 125" hidden="1">
              <a:extLst>
                <a:ext uri="{63B3BB69-23CF-44E3-9099-C40C66FF867C}">
                  <a14:compatExt spid="_x0000_s1446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8</xdr:col>
          <xdr:colOff>0</xdr:colOff>
          <xdr:row>10</xdr:row>
          <xdr:rowOff>335280</xdr:rowOff>
        </xdr:to>
        <xdr:sp macro="" textlink="">
          <xdr:nvSpPr>
            <xdr:cNvPr id="14463" name="Group Box 127" hidden="1">
              <a:extLst>
                <a:ext uri="{63B3BB69-23CF-44E3-9099-C40C66FF867C}">
                  <a14:compatExt spid="_x0000_s1446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91440</xdr:colOff>
          <xdr:row>10</xdr:row>
          <xdr:rowOff>243840</xdr:rowOff>
        </xdr:from>
        <xdr:to>
          <xdr:col>2</xdr:col>
          <xdr:colOff>281940</xdr:colOff>
          <xdr:row>10</xdr:row>
          <xdr:rowOff>426720</xdr:rowOff>
        </xdr:to>
        <xdr:sp macro="" textlink="">
          <xdr:nvSpPr>
            <xdr:cNvPr id="14479" name="Option Button 143" hidden="1">
              <a:extLst>
                <a:ext uri="{63B3BB69-23CF-44E3-9099-C40C66FF867C}">
                  <a14:compatExt spid="_x0000_s14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8</xdr:col>
          <xdr:colOff>0</xdr:colOff>
          <xdr:row>10</xdr:row>
          <xdr:rowOff>335280</xdr:rowOff>
        </xdr:to>
        <xdr:sp macro="" textlink="">
          <xdr:nvSpPr>
            <xdr:cNvPr id="14480" name="Group Box 144" hidden="1">
              <a:extLst>
                <a:ext uri="{63B3BB69-23CF-44E3-9099-C40C66FF867C}">
                  <a14:compatExt spid="_x0000_s1448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10</xdr:row>
          <xdr:rowOff>243840</xdr:rowOff>
        </xdr:from>
        <xdr:to>
          <xdr:col>3</xdr:col>
          <xdr:colOff>281940</xdr:colOff>
          <xdr:row>10</xdr:row>
          <xdr:rowOff>426720</xdr:rowOff>
        </xdr:to>
        <xdr:sp macro="" textlink="">
          <xdr:nvSpPr>
            <xdr:cNvPr id="14481" name="Option Button 145" hidden="1">
              <a:extLst>
                <a:ext uri="{63B3BB69-23CF-44E3-9099-C40C66FF867C}">
                  <a14:compatExt spid="_x0000_s14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91440</xdr:colOff>
          <xdr:row>10</xdr:row>
          <xdr:rowOff>243840</xdr:rowOff>
        </xdr:from>
        <xdr:to>
          <xdr:col>4</xdr:col>
          <xdr:colOff>281940</xdr:colOff>
          <xdr:row>10</xdr:row>
          <xdr:rowOff>426720</xdr:rowOff>
        </xdr:to>
        <xdr:sp macro="" textlink="">
          <xdr:nvSpPr>
            <xdr:cNvPr id="14482" name="Option Button 146" hidden="1">
              <a:extLst>
                <a:ext uri="{63B3BB69-23CF-44E3-9099-C40C66FF867C}">
                  <a14:compatExt spid="_x0000_s14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91440</xdr:colOff>
          <xdr:row>10</xdr:row>
          <xdr:rowOff>243840</xdr:rowOff>
        </xdr:from>
        <xdr:to>
          <xdr:col>5</xdr:col>
          <xdr:colOff>281940</xdr:colOff>
          <xdr:row>10</xdr:row>
          <xdr:rowOff>426720</xdr:rowOff>
        </xdr:to>
        <xdr:sp macro="" textlink="">
          <xdr:nvSpPr>
            <xdr:cNvPr id="14483" name="Option Button 147" hidden="1">
              <a:extLst>
                <a:ext uri="{63B3BB69-23CF-44E3-9099-C40C66FF867C}">
                  <a14:compatExt spid="_x0000_s14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xdr:colOff>
          <xdr:row>10</xdr:row>
          <xdr:rowOff>243840</xdr:rowOff>
        </xdr:from>
        <xdr:to>
          <xdr:col>6</xdr:col>
          <xdr:colOff>281940</xdr:colOff>
          <xdr:row>10</xdr:row>
          <xdr:rowOff>426720</xdr:rowOff>
        </xdr:to>
        <xdr:sp macro="" textlink="">
          <xdr:nvSpPr>
            <xdr:cNvPr id="14484" name="Option Button 148" hidden="1">
              <a:extLst>
                <a:ext uri="{63B3BB69-23CF-44E3-9099-C40C66FF867C}">
                  <a14:compatExt spid="_x0000_s14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10</xdr:row>
          <xdr:rowOff>243840</xdr:rowOff>
        </xdr:from>
        <xdr:to>
          <xdr:col>7</xdr:col>
          <xdr:colOff>281940</xdr:colOff>
          <xdr:row>10</xdr:row>
          <xdr:rowOff>426720</xdr:rowOff>
        </xdr:to>
        <xdr:sp macro="" textlink="">
          <xdr:nvSpPr>
            <xdr:cNvPr id="14485" name="Option Button 149" hidden="1">
              <a:extLst>
                <a:ext uri="{63B3BB69-23CF-44E3-9099-C40C66FF867C}">
                  <a14:compatExt spid="_x0000_s14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9</xdr:col>
      <xdr:colOff>1554231</xdr:colOff>
      <xdr:row>0</xdr:row>
      <xdr:rowOff>128351</xdr:rowOff>
    </xdr:from>
    <xdr:to>
      <xdr:col>9</xdr:col>
      <xdr:colOff>3030231</xdr:colOff>
      <xdr:row>2</xdr:row>
      <xdr:rowOff>31151</xdr:rowOff>
    </xdr:to>
    <xdr:sp macro="" textlink="">
      <xdr:nvSpPr>
        <xdr:cNvPr id="3" name="Pfeil: nach rechts 2">
          <a:hlinkClick xmlns:r="http://schemas.openxmlformats.org/officeDocument/2006/relationships" r:id="rId1"/>
          <a:extLst>
            <a:ext uri="{FF2B5EF4-FFF2-40B4-BE49-F238E27FC236}">
              <a16:creationId xmlns:a16="http://schemas.microsoft.com/office/drawing/2014/main" id="{A887E0E4-7C6A-422A-B72D-C65C7E72D949}"/>
            </a:ext>
          </a:extLst>
        </xdr:cNvPr>
        <xdr:cNvSpPr/>
      </xdr:nvSpPr>
      <xdr:spPr>
        <a:xfrm>
          <a:off x="9250431" y="128351"/>
          <a:ext cx="1476000" cy="360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de-DE" sz="1050">
              <a:latin typeface="Arial" panose="020B0604020202020204" pitchFamily="34" charset="0"/>
              <a:cs typeface="Arial" panose="020B0604020202020204" pitchFamily="34" charset="0"/>
            </a:rPr>
            <a:t>Nächste Kategorie</a:t>
          </a:r>
        </a:p>
      </xdr:txBody>
    </xdr:sp>
    <xdr:clientData/>
  </xdr:twoCellAnchor>
  <xdr:twoCellAnchor>
    <xdr:from>
      <xdr:col>9</xdr:col>
      <xdr:colOff>23844</xdr:colOff>
      <xdr:row>0</xdr:row>
      <xdr:rowOff>125135</xdr:rowOff>
    </xdr:from>
    <xdr:to>
      <xdr:col>9</xdr:col>
      <xdr:colOff>1499267</xdr:colOff>
      <xdr:row>2</xdr:row>
      <xdr:rowOff>27935</xdr:rowOff>
    </xdr:to>
    <xdr:sp macro="" textlink="">
      <xdr:nvSpPr>
        <xdr:cNvPr id="4" name="Pfeil: nach rechts 3">
          <a:hlinkClick xmlns:r="http://schemas.openxmlformats.org/officeDocument/2006/relationships" r:id="rId2"/>
          <a:extLst>
            <a:ext uri="{FF2B5EF4-FFF2-40B4-BE49-F238E27FC236}">
              <a16:creationId xmlns:a16="http://schemas.microsoft.com/office/drawing/2014/main" id="{DE14257C-F785-49BD-B350-8FB53852FD68}"/>
            </a:ext>
          </a:extLst>
        </xdr:cNvPr>
        <xdr:cNvSpPr/>
      </xdr:nvSpPr>
      <xdr:spPr>
        <a:xfrm flipH="1">
          <a:off x="7720044" y="125135"/>
          <a:ext cx="1475423" cy="360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de-DE" sz="1050">
              <a:latin typeface="Arial" panose="020B0604020202020204" pitchFamily="34" charset="0"/>
              <a:cs typeface="Arial" panose="020B0604020202020204" pitchFamily="34" charset="0"/>
            </a:rPr>
            <a:t>Vorherige Kategorie</a:t>
          </a:r>
        </a:p>
      </xdr:txBody>
    </xdr:sp>
    <xdr:clientData/>
  </xdr:twoCellAnchor>
  <xdr:twoCellAnchor>
    <xdr:from>
      <xdr:col>9</xdr:col>
      <xdr:colOff>1554231</xdr:colOff>
      <xdr:row>0</xdr:row>
      <xdr:rowOff>128351</xdr:rowOff>
    </xdr:from>
    <xdr:to>
      <xdr:col>9</xdr:col>
      <xdr:colOff>3030231</xdr:colOff>
      <xdr:row>2</xdr:row>
      <xdr:rowOff>31151</xdr:rowOff>
    </xdr:to>
    <xdr:sp macro="" textlink="">
      <xdr:nvSpPr>
        <xdr:cNvPr id="5" name="Pfeil: nach rechts 2">
          <a:hlinkClick xmlns:r="http://schemas.openxmlformats.org/officeDocument/2006/relationships" r:id="rId1"/>
          <a:extLst>
            <a:ext uri="{FF2B5EF4-FFF2-40B4-BE49-F238E27FC236}">
              <a16:creationId xmlns:a16="http://schemas.microsoft.com/office/drawing/2014/main" id="{ECEC3DBD-7E69-406C-8124-9BCCDBF1438F}"/>
            </a:ext>
          </a:extLst>
        </xdr:cNvPr>
        <xdr:cNvSpPr/>
      </xdr:nvSpPr>
      <xdr:spPr>
        <a:xfrm>
          <a:off x="9183756" y="128351"/>
          <a:ext cx="1409325" cy="360000"/>
        </a:xfrm>
        <a:prstGeom prst="rightArrow">
          <a:avLst/>
        </a:prstGeom>
        <a:solidFill>
          <a:srgbClr val="436F8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de-DE" sz="1050">
              <a:latin typeface="Arial" panose="020B0604020202020204" pitchFamily="34" charset="0"/>
              <a:cs typeface="Arial" panose="020B0604020202020204" pitchFamily="34" charset="0"/>
            </a:rPr>
            <a:t>Nächste Kategorie</a:t>
          </a:r>
        </a:p>
      </xdr:txBody>
    </xdr:sp>
    <xdr:clientData/>
  </xdr:twoCellAnchor>
  <xdr:twoCellAnchor>
    <xdr:from>
      <xdr:col>9</xdr:col>
      <xdr:colOff>23844</xdr:colOff>
      <xdr:row>0</xdr:row>
      <xdr:rowOff>125135</xdr:rowOff>
    </xdr:from>
    <xdr:to>
      <xdr:col>9</xdr:col>
      <xdr:colOff>1499267</xdr:colOff>
      <xdr:row>2</xdr:row>
      <xdr:rowOff>27935</xdr:rowOff>
    </xdr:to>
    <xdr:sp macro="" textlink="">
      <xdr:nvSpPr>
        <xdr:cNvPr id="6" name="Pfeil: nach rechts 3">
          <a:hlinkClick xmlns:r="http://schemas.openxmlformats.org/officeDocument/2006/relationships" r:id="rId2"/>
          <a:extLst>
            <a:ext uri="{FF2B5EF4-FFF2-40B4-BE49-F238E27FC236}">
              <a16:creationId xmlns:a16="http://schemas.microsoft.com/office/drawing/2014/main" id="{695E8B7E-ED20-4B0A-958D-8E3344CDC6D7}"/>
            </a:ext>
          </a:extLst>
        </xdr:cNvPr>
        <xdr:cNvSpPr/>
      </xdr:nvSpPr>
      <xdr:spPr>
        <a:xfrm flipH="1">
          <a:off x="7653369" y="125135"/>
          <a:ext cx="1475423" cy="360000"/>
        </a:xfrm>
        <a:prstGeom prst="rightArrow">
          <a:avLst/>
        </a:prstGeom>
        <a:solidFill>
          <a:srgbClr val="436F8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de-DE" sz="1050">
              <a:latin typeface="Arial" panose="020B0604020202020204" pitchFamily="34" charset="0"/>
              <a:cs typeface="Arial" panose="020B0604020202020204" pitchFamily="34" charset="0"/>
            </a:rPr>
            <a:t>Vorherige Kategorie</a:t>
          </a:r>
        </a:p>
      </xdr:txBody>
    </xdr:sp>
    <xdr:clientData/>
  </xdr:twoCellAnchor>
  <xdr:twoCellAnchor editAs="oneCell">
    <xdr:from>
      <xdr:col>10</xdr:col>
      <xdr:colOff>149676</xdr:colOff>
      <xdr:row>15</xdr:row>
      <xdr:rowOff>98007</xdr:rowOff>
    </xdr:from>
    <xdr:to>
      <xdr:col>12</xdr:col>
      <xdr:colOff>396127</xdr:colOff>
      <xdr:row>22</xdr:row>
      <xdr:rowOff>101</xdr:rowOff>
    </xdr:to>
    <xdr:pic>
      <xdr:nvPicPr>
        <xdr:cNvPr id="7" name="Grafik 6"/>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8585" t="4880" r="6938"/>
        <a:stretch/>
      </xdr:blipFill>
      <xdr:spPr>
        <a:xfrm>
          <a:off x="10741476" y="4898607"/>
          <a:ext cx="1770451" cy="1235594"/>
        </a:xfrm>
        <a:prstGeom prst="rect">
          <a:avLst/>
        </a:prstGeom>
      </xdr:spPr>
    </xdr:pic>
    <xdr:clientData/>
  </xdr:twoCellAnchor>
  <xdr:twoCellAnchor>
    <xdr:from>
      <xdr:col>1</xdr:col>
      <xdr:colOff>1476376</xdr:colOff>
      <xdr:row>0</xdr:row>
      <xdr:rowOff>142875</xdr:rowOff>
    </xdr:from>
    <xdr:to>
      <xdr:col>1</xdr:col>
      <xdr:colOff>1806241</xdr:colOff>
      <xdr:row>1</xdr:row>
      <xdr:rowOff>225975</xdr:rowOff>
    </xdr:to>
    <xdr:pic>
      <xdr:nvPicPr>
        <xdr:cNvPr id="8" name="Grafik 7"/>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971676" y="142875"/>
          <a:ext cx="329865" cy="2736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8</xdr:col>
          <xdr:colOff>0</xdr:colOff>
          <xdr:row>16</xdr:row>
          <xdr:rowOff>144780</xdr:rowOff>
        </xdr:to>
        <xdr:sp macro="" textlink="">
          <xdr:nvSpPr>
            <xdr:cNvPr id="15421" name="Group Box 61" hidden="1">
              <a:extLst>
                <a:ext uri="{63B3BB69-23CF-44E3-9099-C40C66FF867C}">
                  <a14:compatExt spid="_x0000_s1542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487680</xdr:rowOff>
        </xdr:from>
        <xdr:to>
          <xdr:col>8</xdr:col>
          <xdr:colOff>0</xdr:colOff>
          <xdr:row>11</xdr:row>
          <xdr:rowOff>167640</xdr:rowOff>
        </xdr:to>
        <xdr:sp macro="" textlink="">
          <xdr:nvSpPr>
            <xdr:cNvPr id="15428" name="Group Box 68" hidden="1">
              <a:extLst>
                <a:ext uri="{63B3BB69-23CF-44E3-9099-C40C66FF867C}">
                  <a14:compatExt spid="_x0000_s154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5</xdr:row>
          <xdr:rowOff>99060</xdr:rowOff>
        </xdr:from>
        <xdr:to>
          <xdr:col>2</xdr:col>
          <xdr:colOff>274320</xdr:colOff>
          <xdr:row>5</xdr:row>
          <xdr:rowOff>274320</xdr:rowOff>
        </xdr:to>
        <xdr:sp macro="" textlink="">
          <xdr:nvSpPr>
            <xdr:cNvPr id="15434" name="Option Button 74" hidden="1">
              <a:extLst>
                <a:ext uri="{63B3BB69-23CF-44E3-9099-C40C66FF867C}">
                  <a14:compatExt spid="_x0000_s15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0</xdr:rowOff>
        </xdr:from>
        <xdr:to>
          <xdr:col>8</xdr:col>
          <xdr:colOff>0</xdr:colOff>
          <xdr:row>6</xdr:row>
          <xdr:rowOff>0</xdr:rowOff>
        </xdr:to>
        <xdr:sp macro="" textlink="">
          <xdr:nvSpPr>
            <xdr:cNvPr id="15435" name="Group Box 75" hidden="1">
              <a:extLst>
                <a:ext uri="{63B3BB69-23CF-44E3-9099-C40C66FF867C}">
                  <a14:compatExt spid="_x0000_s154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5</xdr:row>
          <xdr:rowOff>99060</xdr:rowOff>
        </xdr:from>
        <xdr:to>
          <xdr:col>3</xdr:col>
          <xdr:colOff>274320</xdr:colOff>
          <xdr:row>5</xdr:row>
          <xdr:rowOff>274320</xdr:rowOff>
        </xdr:to>
        <xdr:sp macro="" textlink="">
          <xdr:nvSpPr>
            <xdr:cNvPr id="15436" name="Option Button 76" hidden="1">
              <a:extLst>
                <a:ext uri="{63B3BB69-23CF-44E3-9099-C40C66FF867C}">
                  <a14:compatExt spid="_x0000_s15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5</xdr:row>
          <xdr:rowOff>99060</xdr:rowOff>
        </xdr:from>
        <xdr:to>
          <xdr:col>4</xdr:col>
          <xdr:colOff>274320</xdr:colOff>
          <xdr:row>5</xdr:row>
          <xdr:rowOff>274320</xdr:rowOff>
        </xdr:to>
        <xdr:sp macro="" textlink="">
          <xdr:nvSpPr>
            <xdr:cNvPr id="15437" name="Option Button 77" hidden="1">
              <a:extLst>
                <a:ext uri="{63B3BB69-23CF-44E3-9099-C40C66FF867C}">
                  <a14:compatExt spid="_x0000_s15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5</xdr:row>
          <xdr:rowOff>99060</xdr:rowOff>
        </xdr:from>
        <xdr:to>
          <xdr:col>5</xdr:col>
          <xdr:colOff>274320</xdr:colOff>
          <xdr:row>5</xdr:row>
          <xdr:rowOff>274320</xdr:rowOff>
        </xdr:to>
        <xdr:sp macro="" textlink="">
          <xdr:nvSpPr>
            <xdr:cNvPr id="15438" name="Option Button 78" hidden="1">
              <a:extLst>
                <a:ext uri="{63B3BB69-23CF-44E3-9099-C40C66FF867C}">
                  <a14:compatExt spid="_x0000_s15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5</xdr:row>
          <xdr:rowOff>99060</xdr:rowOff>
        </xdr:from>
        <xdr:to>
          <xdr:col>6</xdr:col>
          <xdr:colOff>274320</xdr:colOff>
          <xdr:row>5</xdr:row>
          <xdr:rowOff>274320</xdr:rowOff>
        </xdr:to>
        <xdr:sp macro="" textlink="">
          <xdr:nvSpPr>
            <xdr:cNvPr id="15439" name="Option Button 79" hidden="1">
              <a:extLst>
                <a:ext uri="{63B3BB69-23CF-44E3-9099-C40C66FF867C}">
                  <a14:compatExt spid="_x0000_s15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5</xdr:row>
          <xdr:rowOff>99060</xdr:rowOff>
        </xdr:from>
        <xdr:to>
          <xdr:col>7</xdr:col>
          <xdr:colOff>274320</xdr:colOff>
          <xdr:row>5</xdr:row>
          <xdr:rowOff>274320</xdr:rowOff>
        </xdr:to>
        <xdr:sp macro="" textlink="">
          <xdr:nvSpPr>
            <xdr:cNvPr id="15440" name="Option Button 80" hidden="1">
              <a:extLst>
                <a:ext uri="{63B3BB69-23CF-44E3-9099-C40C66FF867C}">
                  <a14:compatExt spid="_x0000_s15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xdr:row>
          <xdr:rowOff>99060</xdr:rowOff>
        </xdr:from>
        <xdr:to>
          <xdr:col>2</xdr:col>
          <xdr:colOff>274320</xdr:colOff>
          <xdr:row>6</xdr:row>
          <xdr:rowOff>274320</xdr:rowOff>
        </xdr:to>
        <xdr:sp macro="" textlink="">
          <xdr:nvSpPr>
            <xdr:cNvPr id="15441" name="Option Button 81" hidden="1">
              <a:extLst>
                <a:ext uri="{63B3BB69-23CF-44E3-9099-C40C66FF867C}">
                  <a14:compatExt spid="_x0000_s15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8</xdr:col>
          <xdr:colOff>0</xdr:colOff>
          <xdr:row>7</xdr:row>
          <xdr:rowOff>0</xdr:rowOff>
        </xdr:to>
        <xdr:sp macro="" textlink="">
          <xdr:nvSpPr>
            <xdr:cNvPr id="15442" name="Group Box 82" hidden="1">
              <a:extLst>
                <a:ext uri="{63B3BB69-23CF-44E3-9099-C40C66FF867C}">
                  <a14:compatExt spid="_x0000_s154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6</xdr:row>
          <xdr:rowOff>99060</xdr:rowOff>
        </xdr:from>
        <xdr:to>
          <xdr:col>3</xdr:col>
          <xdr:colOff>274320</xdr:colOff>
          <xdr:row>6</xdr:row>
          <xdr:rowOff>274320</xdr:rowOff>
        </xdr:to>
        <xdr:sp macro="" textlink="">
          <xdr:nvSpPr>
            <xdr:cNvPr id="15443" name="Option Button 83" hidden="1">
              <a:extLst>
                <a:ext uri="{63B3BB69-23CF-44E3-9099-C40C66FF867C}">
                  <a14:compatExt spid="_x0000_s15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6</xdr:row>
          <xdr:rowOff>99060</xdr:rowOff>
        </xdr:from>
        <xdr:to>
          <xdr:col>4</xdr:col>
          <xdr:colOff>274320</xdr:colOff>
          <xdr:row>6</xdr:row>
          <xdr:rowOff>274320</xdr:rowOff>
        </xdr:to>
        <xdr:sp macro="" textlink="">
          <xdr:nvSpPr>
            <xdr:cNvPr id="15444" name="Option Button 84" hidden="1">
              <a:extLst>
                <a:ext uri="{63B3BB69-23CF-44E3-9099-C40C66FF867C}">
                  <a14:compatExt spid="_x0000_s15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6</xdr:row>
          <xdr:rowOff>99060</xdr:rowOff>
        </xdr:from>
        <xdr:to>
          <xdr:col>5</xdr:col>
          <xdr:colOff>274320</xdr:colOff>
          <xdr:row>6</xdr:row>
          <xdr:rowOff>274320</xdr:rowOff>
        </xdr:to>
        <xdr:sp macro="" textlink="">
          <xdr:nvSpPr>
            <xdr:cNvPr id="15445" name="Option Button 85" hidden="1">
              <a:extLst>
                <a:ext uri="{63B3BB69-23CF-44E3-9099-C40C66FF867C}">
                  <a14:compatExt spid="_x0000_s15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6</xdr:row>
          <xdr:rowOff>99060</xdr:rowOff>
        </xdr:from>
        <xdr:to>
          <xdr:col>6</xdr:col>
          <xdr:colOff>274320</xdr:colOff>
          <xdr:row>6</xdr:row>
          <xdr:rowOff>274320</xdr:rowOff>
        </xdr:to>
        <xdr:sp macro="" textlink="">
          <xdr:nvSpPr>
            <xdr:cNvPr id="15446" name="Option Button 86" hidden="1">
              <a:extLst>
                <a:ext uri="{63B3BB69-23CF-44E3-9099-C40C66FF867C}">
                  <a14:compatExt spid="_x0000_s15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6</xdr:row>
          <xdr:rowOff>99060</xdr:rowOff>
        </xdr:from>
        <xdr:to>
          <xdr:col>7</xdr:col>
          <xdr:colOff>274320</xdr:colOff>
          <xdr:row>6</xdr:row>
          <xdr:rowOff>274320</xdr:rowOff>
        </xdr:to>
        <xdr:sp macro="" textlink="">
          <xdr:nvSpPr>
            <xdr:cNvPr id="15447" name="Option Button 87" hidden="1">
              <a:extLst>
                <a:ext uri="{63B3BB69-23CF-44E3-9099-C40C66FF867C}">
                  <a14:compatExt spid="_x0000_s15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7</xdr:row>
          <xdr:rowOff>99060</xdr:rowOff>
        </xdr:from>
        <xdr:to>
          <xdr:col>2</xdr:col>
          <xdr:colOff>274320</xdr:colOff>
          <xdr:row>7</xdr:row>
          <xdr:rowOff>274320</xdr:rowOff>
        </xdr:to>
        <xdr:sp macro="" textlink="">
          <xdr:nvSpPr>
            <xdr:cNvPr id="15448" name="Option Button 88" hidden="1">
              <a:extLst>
                <a:ext uri="{63B3BB69-23CF-44E3-9099-C40C66FF867C}">
                  <a14:compatExt spid="_x0000_s15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8</xdr:col>
          <xdr:colOff>0</xdr:colOff>
          <xdr:row>8</xdr:row>
          <xdr:rowOff>0</xdr:rowOff>
        </xdr:to>
        <xdr:sp macro="" textlink="">
          <xdr:nvSpPr>
            <xdr:cNvPr id="15449" name="Group Box 89" hidden="1">
              <a:extLst>
                <a:ext uri="{63B3BB69-23CF-44E3-9099-C40C66FF867C}">
                  <a14:compatExt spid="_x0000_s154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7</xdr:row>
          <xdr:rowOff>99060</xdr:rowOff>
        </xdr:from>
        <xdr:to>
          <xdr:col>3</xdr:col>
          <xdr:colOff>274320</xdr:colOff>
          <xdr:row>7</xdr:row>
          <xdr:rowOff>274320</xdr:rowOff>
        </xdr:to>
        <xdr:sp macro="" textlink="">
          <xdr:nvSpPr>
            <xdr:cNvPr id="15450" name="Option Button 90" hidden="1">
              <a:extLst>
                <a:ext uri="{63B3BB69-23CF-44E3-9099-C40C66FF867C}">
                  <a14:compatExt spid="_x0000_s15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7</xdr:row>
          <xdr:rowOff>99060</xdr:rowOff>
        </xdr:from>
        <xdr:to>
          <xdr:col>4</xdr:col>
          <xdr:colOff>274320</xdr:colOff>
          <xdr:row>7</xdr:row>
          <xdr:rowOff>274320</xdr:rowOff>
        </xdr:to>
        <xdr:sp macro="" textlink="">
          <xdr:nvSpPr>
            <xdr:cNvPr id="15451" name="Option Button 91" hidden="1">
              <a:extLst>
                <a:ext uri="{63B3BB69-23CF-44E3-9099-C40C66FF867C}">
                  <a14:compatExt spid="_x0000_s15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7</xdr:row>
          <xdr:rowOff>99060</xdr:rowOff>
        </xdr:from>
        <xdr:to>
          <xdr:col>5</xdr:col>
          <xdr:colOff>274320</xdr:colOff>
          <xdr:row>7</xdr:row>
          <xdr:rowOff>274320</xdr:rowOff>
        </xdr:to>
        <xdr:sp macro="" textlink="">
          <xdr:nvSpPr>
            <xdr:cNvPr id="15452" name="Option Button 92" hidden="1">
              <a:extLst>
                <a:ext uri="{63B3BB69-23CF-44E3-9099-C40C66FF867C}">
                  <a14:compatExt spid="_x0000_s15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7</xdr:row>
          <xdr:rowOff>99060</xdr:rowOff>
        </xdr:from>
        <xdr:to>
          <xdr:col>6</xdr:col>
          <xdr:colOff>274320</xdr:colOff>
          <xdr:row>7</xdr:row>
          <xdr:rowOff>274320</xdr:rowOff>
        </xdr:to>
        <xdr:sp macro="" textlink="">
          <xdr:nvSpPr>
            <xdr:cNvPr id="15453" name="Option Button 93" hidden="1">
              <a:extLst>
                <a:ext uri="{63B3BB69-23CF-44E3-9099-C40C66FF867C}">
                  <a14:compatExt spid="_x0000_s15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7</xdr:row>
          <xdr:rowOff>99060</xdr:rowOff>
        </xdr:from>
        <xdr:to>
          <xdr:col>7</xdr:col>
          <xdr:colOff>274320</xdr:colOff>
          <xdr:row>7</xdr:row>
          <xdr:rowOff>274320</xdr:rowOff>
        </xdr:to>
        <xdr:sp macro="" textlink="">
          <xdr:nvSpPr>
            <xdr:cNvPr id="15454" name="Option Button 94" hidden="1">
              <a:extLst>
                <a:ext uri="{63B3BB69-23CF-44E3-9099-C40C66FF867C}">
                  <a14:compatExt spid="_x0000_s15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8</xdr:row>
          <xdr:rowOff>144780</xdr:rowOff>
        </xdr:from>
        <xdr:to>
          <xdr:col>2</xdr:col>
          <xdr:colOff>274320</xdr:colOff>
          <xdr:row>8</xdr:row>
          <xdr:rowOff>327660</xdr:rowOff>
        </xdr:to>
        <xdr:sp macro="" textlink="">
          <xdr:nvSpPr>
            <xdr:cNvPr id="15455" name="Option Button 95" hidden="1">
              <a:extLst>
                <a:ext uri="{63B3BB69-23CF-44E3-9099-C40C66FF867C}">
                  <a14:compatExt spid="_x0000_s15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327660</xdr:rowOff>
        </xdr:from>
        <xdr:to>
          <xdr:col>8</xdr:col>
          <xdr:colOff>0</xdr:colOff>
          <xdr:row>9</xdr:row>
          <xdr:rowOff>0</xdr:rowOff>
        </xdr:to>
        <xdr:sp macro="" textlink="">
          <xdr:nvSpPr>
            <xdr:cNvPr id="15456" name="Group Box 96" hidden="1">
              <a:extLst>
                <a:ext uri="{63B3BB69-23CF-44E3-9099-C40C66FF867C}">
                  <a14:compatExt spid="_x0000_s1545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8</xdr:row>
          <xdr:rowOff>144780</xdr:rowOff>
        </xdr:from>
        <xdr:to>
          <xdr:col>3</xdr:col>
          <xdr:colOff>274320</xdr:colOff>
          <xdr:row>8</xdr:row>
          <xdr:rowOff>327660</xdr:rowOff>
        </xdr:to>
        <xdr:sp macro="" textlink="">
          <xdr:nvSpPr>
            <xdr:cNvPr id="15457" name="Option Button 97" hidden="1">
              <a:extLst>
                <a:ext uri="{63B3BB69-23CF-44E3-9099-C40C66FF867C}">
                  <a14:compatExt spid="_x0000_s15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8</xdr:row>
          <xdr:rowOff>144780</xdr:rowOff>
        </xdr:from>
        <xdr:to>
          <xdr:col>4</xdr:col>
          <xdr:colOff>274320</xdr:colOff>
          <xdr:row>8</xdr:row>
          <xdr:rowOff>327660</xdr:rowOff>
        </xdr:to>
        <xdr:sp macro="" textlink="">
          <xdr:nvSpPr>
            <xdr:cNvPr id="15458" name="Option Button 98" hidden="1">
              <a:extLst>
                <a:ext uri="{63B3BB69-23CF-44E3-9099-C40C66FF867C}">
                  <a14:compatExt spid="_x0000_s15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8</xdr:row>
          <xdr:rowOff>144780</xdr:rowOff>
        </xdr:from>
        <xdr:to>
          <xdr:col>5</xdr:col>
          <xdr:colOff>274320</xdr:colOff>
          <xdr:row>8</xdr:row>
          <xdr:rowOff>327660</xdr:rowOff>
        </xdr:to>
        <xdr:sp macro="" textlink="">
          <xdr:nvSpPr>
            <xdr:cNvPr id="15459" name="Option Button 99" hidden="1">
              <a:extLst>
                <a:ext uri="{63B3BB69-23CF-44E3-9099-C40C66FF867C}">
                  <a14:compatExt spid="_x0000_s15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8</xdr:row>
          <xdr:rowOff>144780</xdr:rowOff>
        </xdr:from>
        <xdr:to>
          <xdr:col>6</xdr:col>
          <xdr:colOff>274320</xdr:colOff>
          <xdr:row>8</xdr:row>
          <xdr:rowOff>327660</xdr:rowOff>
        </xdr:to>
        <xdr:sp macro="" textlink="">
          <xdr:nvSpPr>
            <xdr:cNvPr id="15460" name="Option Button 100" hidden="1">
              <a:extLst>
                <a:ext uri="{63B3BB69-23CF-44E3-9099-C40C66FF867C}">
                  <a14:compatExt spid="_x0000_s15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8</xdr:row>
          <xdr:rowOff>144780</xdr:rowOff>
        </xdr:from>
        <xdr:to>
          <xdr:col>7</xdr:col>
          <xdr:colOff>274320</xdr:colOff>
          <xdr:row>8</xdr:row>
          <xdr:rowOff>327660</xdr:rowOff>
        </xdr:to>
        <xdr:sp macro="" textlink="">
          <xdr:nvSpPr>
            <xdr:cNvPr id="15461" name="Option Button 101" hidden="1">
              <a:extLst>
                <a:ext uri="{63B3BB69-23CF-44E3-9099-C40C66FF867C}">
                  <a14:compatExt spid="_x0000_s15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74083</xdr:colOff>
      <xdr:row>0</xdr:row>
      <xdr:rowOff>148245</xdr:rowOff>
    </xdr:from>
    <xdr:to>
      <xdr:col>0</xdr:col>
      <xdr:colOff>434083</xdr:colOff>
      <xdr:row>2</xdr:row>
      <xdr:rowOff>53162</xdr:rowOff>
    </xdr:to>
    <xdr:pic>
      <xdr:nvPicPr>
        <xdr:cNvPr id="52" name="Grafik 51">
          <a:hlinkClick xmlns:r="http://schemas.openxmlformats.org/officeDocument/2006/relationships" r:id="rId5"/>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74083" y="148245"/>
          <a:ext cx="360000" cy="36211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0</xdr:colOff>
          <xdr:row>8</xdr:row>
          <xdr:rowOff>327660</xdr:rowOff>
        </xdr:from>
        <xdr:to>
          <xdr:col>8</xdr:col>
          <xdr:colOff>0</xdr:colOff>
          <xdr:row>10</xdr:row>
          <xdr:rowOff>0</xdr:rowOff>
        </xdr:to>
        <xdr:sp macro="" textlink="">
          <xdr:nvSpPr>
            <xdr:cNvPr id="15470" name="Group Box 110" hidden="1">
              <a:extLst>
                <a:ext uri="{63B3BB69-23CF-44E3-9099-C40C66FF867C}">
                  <a14:compatExt spid="_x0000_s1547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327660</xdr:rowOff>
        </xdr:from>
        <xdr:to>
          <xdr:col>8</xdr:col>
          <xdr:colOff>0</xdr:colOff>
          <xdr:row>11</xdr:row>
          <xdr:rowOff>167640</xdr:rowOff>
        </xdr:to>
        <xdr:sp macro="" textlink="">
          <xdr:nvSpPr>
            <xdr:cNvPr id="15477" name="Group Box 117" hidden="1">
              <a:extLst>
                <a:ext uri="{63B3BB69-23CF-44E3-9099-C40C66FF867C}">
                  <a14:compatExt spid="_x0000_s154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327660</xdr:rowOff>
        </xdr:from>
        <xdr:to>
          <xdr:col>8</xdr:col>
          <xdr:colOff>0</xdr:colOff>
          <xdr:row>12</xdr:row>
          <xdr:rowOff>0</xdr:rowOff>
        </xdr:to>
        <xdr:sp macro="" textlink="">
          <xdr:nvSpPr>
            <xdr:cNvPr id="15483" name="Group Box 123" hidden="1">
              <a:extLst>
                <a:ext uri="{63B3BB69-23CF-44E3-9099-C40C66FF867C}">
                  <a14:compatExt spid="_x0000_s154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11</xdr:row>
          <xdr:rowOff>144780</xdr:rowOff>
        </xdr:from>
        <xdr:to>
          <xdr:col>2</xdr:col>
          <xdr:colOff>274320</xdr:colOff>
          <xdr:row>11</xdr:row>
          <xdr:rowOff>327660</xdr:rowOff>
        </xdr:to>
        <xdr:sp macro="" textlink="">
          <xdr:nvSpPr>
            <xdr:cNvPr id="15484" name="Option Button 124" hidden="1">
              <a:extLst>
                <a:ext uri="{63B3BB69-23CF-44E3-9099-C40C66FF867C}">
                  <a14:compatExt spid="_x0000_s15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327660</xdr:rowOff>
        </xdr:from>
        <xdr:to>
          <xdr:col>8</xdr:col>
          <xdr:colOff>0</xdr:colOff>
          <xdr:row>12</xdr:row>
          <xdr:rowOff>0</xdr:rowOff>
        </xdr:to>
        <xdr:sp macro="" textlink="">
          <xdr:nvSpPr>
            <xdr:cNvPr id="15485" name="Group Box 125" hidden="1">
              <a:extLst>
                <a:ext uri="{63B3BB69-23CF-44E3-9099-C40C66FF867C}">
                  <a14:compatExt spid="_x0000_s1548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11</xdr:row>
          <xdr:rowOff>144780</xdr:rowOff>
        </xdr:from>
        <xdr:to>
          <xdr:col>3</xdr:col>
          <xdr:colOff>274320</xdr:colOff>
          <xdr:row>11</xdr:row>
          <xdr:rowOff>327660</xdr:rowOff>
        </xdr:to>
        <xdr:sp macro="" textlink="">
          <xdr:nvSpPr>
            <xdr:cNvPr id="15486" name="Option Button 126" hidden="1">
              <a:extLst>
                <a:ext uri="{63B3BB69-23CF-44E3-9099-C40C66FF867C}">
                  <a14:compatExt spid="_x0000_s15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11</xdr:row>
          <xdr:rowOff>144780</xdr:rowOff>
        </xdr:from>
        <xdr:to>
          <xdr:col>4</xdr:col>
          <xdr:colOff>274320</xdr:colOff>
          <xdr:row>11</xdr:row>
          <xdr:rowOff>327660</xdr:rowOff>
        </xdr:to>
        <xdr:sp macro="" textlink="">
          <xdr:nvSpPr>
            <xdr:cNvPr id="15487" name="Option Button 127" hidden="1">
              <a:extLst>
                <a:ext uri="{63B3BB69-23CF-44E3-9099-C40C66FF867C}">
                  <a14:compatExt spid="_x0000_s15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11</xdr:row>
          <xdr:rowOff>144780</xdr:rowOff>
        </xdr:from>
        <xdr:to>
          <xdr:col>5</xdr:col>
          <xdr:colOff>274320</xdr:colOff>
          <xdr:row>11</xdr:row>
          <xdr:rowOff>327660</xdr:rowOff>
        </xdr:to>
        <xdr:sp macro="" textlink="">
          <xdr:nvSpPr>
            <xdr:cNvPr id="15488" name="Option Button 128" hidden="1">
              <a:extLst>
                <a:ext uri="{63B3BB69-23CF-44E3-9099-C40C66FF867C}">
                  <a14:compatExt spid="_x0000_s15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11</xdr:row>
          <xdr:rowOff>144780</xdr:rowOff>
        </xdr:from>
        <xdr:to>
          <xdr:col>6</xdr:col>
          <xdr:colOff>274320</xdr:colOff>
          <xdr:row>11</xdr:row>
          <xdr:rowOff>327660</xdr:rowOff>
        </xdr:to>
        <xdr:sp macro="" textlink="">
          <xdr:nvSpPr>
            <xdr:cNvPr id="15489" name="Option Button 129" hidden="1">
              <a:extLst>
                <a:ext uri="{63B3BB69-23CF-44E3-9099-C40C66FF867C}">
                  <a14:compatExt spid="_x0000_s15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11</xdr:row>
          <xdr:rowOff>144780</xdr:rowOff>
        </xdr:from>
        <xdr:to>
          <xdr:col>7</xdr:col>
          <xdr:colOff>274320</xdr:colOff>
          <xdr:row>11</xdr:row>
          <xdr:rowOff>327660</xdr:rowOff>
        </xdr:to>
        <xdr:sp macro="" textlink="">
          <xdr:nvSpPr>
            <xdr:cNvPr id="15490" name="Option Button 130" hidden="1">
              <a:extLst>
                <a:ext uri="{63B3BB69-23CF-44E3-9099-C40C66FF867C}">
                  <a14:compatExt spid="_x0000_s15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327660</xdr:rowOff>
        </xdr:from>
        <xdr:to>
          <xdr:col>8</xdr:col>
          <xdr:colOff>0</xdr:colOff>
          <xdr:row>13</xdr:row>
          <xdr:rowOff>0</xdr:rowOff>
        </xdr:to>
        <xdr:sp macro="" textlink="">
          <xdr:nvSpPr>
            <xdr:cNvPr id="15491" name="Group Box 131" hidden="1">
              <a:extLst>
                <a:ext uri="{63B3BB69-23CF-44E3-9099-C40C66FF867C}">
                  <a14:compatExt spid="_x0000_s1549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12</xdr:row>
          <xdr:rowOff>83820</xdr:rowOff>
        </xdr:from>
        <xdr:to>
          <xdr:col>2</xdr:col>
          <xdr:colOff>274320</xdr:colOff>
          <xdr:row>12</xdr:row>
          <xdr:rowOff>266700</xdr:rowOff>
        </xdr:to>
        <xdr:sp macro="" textlink="">
          <xdr:nvSpPr>
            <xdr:cNvPr id="15492" name="Option Button 132" hidden="1">
              <a:extLst>
                <a:ext uri="{63B3BB69-23CF-44E3-9099-C40C66FF867C}">
                  <a14:compatExt spid="_x0000_s15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327660</xdr:rowOff>
        </xdr:from>
        <xdr:to>
          <xdr:col>8</xdr:col>
          <xdr:colOff>0</xdr:colOff>
          <xdr:row>13</xdr:row>
          <xdr:rowOff>0</xdr:rowOff>
        </xdr:to>
        <xdr:sp macro="" textlink="">
          <xdr:nvSpPr>
            <xdr:cNvPr id="15493" name="Group Box 133" hidden="1">
              <a:extLst>
                <a:ext uri="{63B3BB69-23CF-44E3-9099-C40C66FF867C}">
                  <a14:compatExt spid="_x0000_s1549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12</xdr:row>
          <xdr:rowOff>83820</xdr:rowOff>
        </xdr:from>
        <xdr:to>
          <xdr:col>3</xdr:col>
          <xdr:colOff>274320</xdr:colOff>
          <xdr:row>12</xdr:row>
          <xdr:rowOff>266700</xdr:rowOff>
        </xdr:to>
        <xdr:sp macro="" textlink="">
          <xdr:nvSpPr>
            <xdr:cNvPr id="15494" name="Option Button 134" hidden="1">
              <a:extLst>
                <a:ext uri="{63B3BB69-23CF-44E3-9099-C40C66FF867C}">
                  <a14:compatExt spid="_x0000_s15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12</xdr:row>
          <xdr:rowOff>83820</xdr:rowOff>
        </xdr:from>
        <xdr:to>
          <xdr:col>4</xdr:col>
          <xdr:colOff>274320</xdr:colOff>
          <xdr:row>12</xdr:row>
          <xdr:rowOff>266700</xdr:rowOff>
        </xdr:to>
        <xdr:sp macro="" textlink="">
          <xdr:nvSpPr>
            <xdr:cNvPr id="15495" name="Option Button 135" hidden="1">
              <a:extLst>
                <a:ext uri="{63B3BB69-23CF-44E3-9099-C40C66FF867C}">
                  <a14:compatExt spid="_x0000_s15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12</xdr:row>
          <xdr:rowOff>83820</xdr:rowOff>
        </xdr:from>
        <xdr:to>
          <xdr:col>5</xdr:col>
          <xdr:colOff>274320</xdr:colOff>
          <xdr:row>12</xdr:row>
          <xdr:rowOff>266700</xdr:rowOff>
        </xdr:to>
        <xdr:sp macro="" textlink="">
          <xdr:nvSpPr>
            <xdr:cNvPr id="15496" name="Option Button 136" hidden="1">
              <a:extLst>
                <a:ext uri="{63B3BB69-23CF-44E3-9099-C40C66FF867C}">
                  <a14:compatExt spid="_x0000_s15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12</xdr:row>
          <xdr:rowOff>83820</xdr:rowOff>
        </xdr:from>
        <xdr:to>
          <xdr:col>6</xdr:col>
          <xdr:colOff>274320</xdr:colOff>
          <xdr:row>12</xdr:row>
          <xdr:rowOff>266700</xdr:rowOff>
        </xdr:to>
        <xdr:sp macro="" textlink="">
          <xdr:nvSpPr>
            <xdr:cNvPr id="15497" name="Option Button 137" hidden="1">
              <a:extLst>
                <a:ext uri="{63B3BB69-23CF-44E3-9099-C40C66FF867C}">
                  <a14:compatExt spid="_x0000_s15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12</xdr:row>
          <xdr:rowOff>83820</xdr:rowOff>
        </xdr:from>
        <xdr:to>
          <xdr:col>7</xdr:col>
          <xdr:colOff>274320</xdr:colOff>
          <xdr:row>12</xdr:row>
          <xdr:rowOff>266700</xdr:rowOff>
        </xdr:to>
        <xdr:sp macro="" textlink="">
          <xdr:nvSpPr>
            <xdr:cNvPr id="15498" name="Option Button 138" hidden="1">
              <a:extLst>
                <a:ext uri="{63B3BB69-23CF-44E3-9099-C40C66FF867C}">
                  <a14:compatExt spid="_x0000_s15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327660</xdr:rowOff>
        </xdr:from>
        <xdr:to>
          <xdr:col>8</xdr:col>
          <xdr:colOff>0</xdr:colOff>
          <xdr:row>13</xdr:row>
          <xdr:rowOff>502920</xdr:rowOff>
        </xdr:to>
        <xdr:sp macro="" textlink="">
          <xdr:nvSpPr>
            <xdr:cNvPr id="15499" name="Group Box 139" hidden="1">
              <a:extLst>
                <a:ext uri="{63B3BB69-23CF-44E3-9099-C40C66FF867C}">
                  <a14:compatExt spid="_x0000_s1549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13</xdr:row>
          <xdr:rowOff>243840</xdr:rowOff>
        </xdr:from>
        <xdr:to>
          <xdr:col>2</xdr:col>
          <xdr:colOff>274320</xdr:colOff>
          <xdr:row>13</xdr:row>
          <xdr:rowOff>426720</xdr:rowOff>
        </xdr:to>
        <xdr:sp macro="" textlink="">
          <xdr:nvSpPr>
            <xdr:cNvPr id="15500" name="Option Button 140" hidden="1">
              <a:extLst>
                <a:ext uri="{63B3BB69-23CF-44E3-9099-C40C66FF867C}">
                  <a14:compatExt spid="_x0000_s15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327660</xdr:rowOff>
        </xdr:from>
        <xdr:to>
          <xdr:col>8</xdr:col>
          <xdr:colOff>0</xdr:colOff>
          <xdr:row>13</xdr:row>
          <xdr:rowOff>502920</xdr:rowOff>
        </xdr:to>
        <xdr:sp macro="" textlink="">
          <xdr:nvSpPr>
            <xdr:cNvPr id="15501" name="Group Box 141" hidden="1">
              <a:extLst>
                <a:ext uri="{63B3BB69-23CF-44E3-9099-C40C66FF867C}">
                  <a14:compatExt spid="_x0000_s155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13</xdr:row>
          <xdr:rowOff>243840</xdr:rowOff>
        </xdr:from>
        <xdr:to>
          <xdr:col>3</xdr:col>
          <xdr:colOff>274320</xdr:colOff>
          <xdr:row>13</xdr:row>
          <xdr:rowOff>426720</xdr:rowOff>
        </xdr:to>
        <xdr:sp macro="" textlink="">
          <xdr:nvSpPr>
            <xdr:cNvPr id="15502" name="Option Button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13</xdr:row>
          <xdr:rowOff>243840</xdr:rowOff>
        </xdr:from>
        <xdr:to>
          <xdr:col>4</xdr:col>
          <xdr:colOff>274320</xdr:colOff>
          <xdr:row>13</xdr:row>
          <xdr:rowOff>426720</xdr:rowOff>
        </xdr:to>
        <xdr:sp macro="" textlink="">
          <xdr:nvSpPr>
            <xdr:cNvPr id="15503" name="Option Button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13</xdr:row>
          <xdr:rowOff>243840</xdr:rowOff>
        </xdr:from>
        <xdr:to>
          <xdr:col>5</xdr:col>
          <xdr:colOff>274320</xdr:colOff>
          <xdr:row>13</xdr:row>
          <xdr:rowOff>426720</xdr:rowOff>
        </xdr:to>
        <xdr:sp macro="" textlink="">
          <xdr:nvSpPr>
            <xdr:cNvPr id="15504" name="Option Button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13</xdr:row>
          <xdr:rowOff>243840</xdr:rowOff>
        </xdr:from>
        <xdr:to>
          <xdr:col>6</xdr:col>
          <xdr:colOff>274320</xdr:colOff>
          <xdr:row>13</xdr:row>
          <xdr:rowOff>426720</xdr:rowOff>
        </xdr:to>
        <xdr:sp macro="" textlink="">
          <xdr:nvSpPr>
            <xdr:cNvPr id="15505" name="Option Button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13</xdr:row>
          <xdr:rowOff>243840</xdr:rowOff>
        </xdr:from>
        <xdr:to>
          <xdr:col>7</xdr:col>
          <xdr:colOff>274320</xdr:colOff>
          <xdr:row>13</xdr:row>
          <xdr:rowOff>426720</xdr:rowOff>
        </xdr:to>
        <xdr:sp macro="" textlink="">
          <xdr:nvSpPr>
            <xdr:cNvPr id="15506" name="Option Button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327660</xdr:rowOff>
        </xdr:from>
        <xdr:to>
          <xdr:col>8</xdr:col>
          <xdr:colOff>0</xdr:colOff>
          <xdr:row>14</xdr:row>
          <xdr:rowOff>167640</xdr:rowOff>
        </xdr:to>
        <xdr:sp macro="" textlink="">
          <xdr:nvSpPr>
            <xdr:cNvPr id="15507" name="Group Box 147" hidden="1">
              <a:extLst>
                <a:ext uri="{63B3BB69-23CF-44E3-9099-C40C66FF867C}">
                  <a14:compatExt spid="_x0000_s1550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327660</xdr:rowOff>
        </xdr:from>
        <xdr:to>
          <xdr:col>8</xdr:col>
          <xdr:colOff>0</xdr:colOff>
          <xdr:row>14</xdr:row>
          <xdr:rowOff>167640</xdr:rowOff>
        </xdr:to>
        <xdr:sp macro="" textlink="">
          <xdr:nvSpPr>
            <xdr:cNvPr id="15509" name="Group Box 149" hidden="1">
              <a:extLst>
                <a:ext uri="{63B3BB69-23CF-44E3-9099-C40C66FF867C}">
                  <a14:compatExt spid="_x0000_s1550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327660</xdr:rowOff>
        </xdr:from>
        <xdr:to>
          <xdr:col>8</xdr:col>
          <xdr:colOff>0</xdr:colOff>
          <xdr:row>16</xdr:row>
          <xdr:rowOff>144780</xdr:rowOff>
        </xdr:to>
        <xdr:sp macro="" textlink="">
          <xdr:nvSpPr>
            <xdr:cNvPr id="15515" name="Group Box 155" hidden="1">
              <a:extLst>
                <a:ext uri="{63B3BB69-23CF-44E3-9099-C40C66FF867C}">
                  <a14:compatExt spid="_x0000_s1551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327660</xdr:rowOff>
        </xdr:from>
        <xdr:to>
          <xdr:col>8</xdr:col>
          <xdr:colOff>0</xdr:colOff>
          <xdr:row>11</xdr:row>
          <xdr:rowOff>167640</xdr:rowOff>
        </xdr:to>
        <xdr:sp macro="" textlink="">
          <xdr:nvSpPr>
            <xdr:cNvPr id="15517" name="Group Box 157" hidden="1">
              <a:extLst>
                <a:ext uri="{63B3BB69-23CF-44E3-9099-C40C66FF867C}">
                  <a14:compatExt spid="_x0000_s155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10</xdr:row>
          <xdr:rowOff>83820</xdr:rowOff>
        </xdr:from>
        <xdr:to>
          <xdr:col>2</xdr:col>
          <xdr:colOff>274320</xdr:colOff>
          <xdr:row>10</xdr:row>
          <xdr:rowOff>266700</xdr:rowOff>
        </xdr:to>
        <xdr:sp macro="" textlink="">
          <xdr:nvSpPr>
            <xdr:cNvPr id="15518" name="Option Button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327660</xdr:rowOff>
        </xdr:from>
        <xdr:to>
          <xdr:col>8</xdr:col>
          <xdr:colOff>0</xdr:colOff>
          <xdr:row>11</xdr:row>
          <xdr:rowOff>167640</xdr:rowOff>
        </xdr:to>
        <xdr:sp macro="" textlink="">
          <xdr:nvSpPr>
            <xdr:cNvPr id="15519" name="Group Box 159" hidden="1">
              <a:extLst>
                <a:ext uri="{63B3BB69-23CF-44E3-9099-C40C66FF867C}">
                  <a14:compatExt spid="_x0000_s155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10</xdr:row>
          <xdr:rowOff>83820</xdr:rowOff>
        </xdr:from>
        <xdr:to>
          <xdr:col>3</xdr:col>
          <xdr:colOff>274320</xdr:colOff>
          <xdr:row>10</xdr:row>
          <xdr:rowOff>266700</xdr:rowOff>
        </xdr:to>
        <xdr:sp macro="" textlink="">
          <xdr:nvSpPr>
            <xdr:cNvPr id="15520" name="Option Button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10</xdr:row>
          <xdr:rowOff>83820</xdr:rowOff>
        </xdr:from>
        <xdr:to>
          <xdr:col>4</xdr:col>
          <xdr:colOff>274320</xdr:colOff>
          <xdr:row>10</xdr:row>
          <xdr:rowOff>266700</xdr:rowOff>
        </xdr:to>
        <xdr:sp macro="" textlink="">
          <xdr:nvSpPr>
            <xdr:cNvPr id="15521" name="Option Button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10</xdr:row>
          <xdr:rowOff>83820</xdr:rowOff>
        </xdr:from>
        <xdr:to>
          <xdr:col>5</xdr:col>
          <xdr:colOff>274320</xdr:colOff>
          <xdr:row>10</xdr:row>
          <xdr:rowOff>266700</xdr:rowOff>
        </xdr:to>
        <xdr:sp macro="" textlink="">
          <xdr:nvSpPr>
            <xdr:cNvPr id="15522" name="Option Button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10</xdr:row>
          <xdr:rowOff>83820</xdr:rowOff>
        </xdr:from>
        <xdr:to>
          <xdr:col>6</xdr:col>
          <xdr:colOff>274320</xdr:colOff>
          <xdr:row>10</xdr:row>
          <xdr:rowOff>266700</xdr:rowOff>
        </xdr:to>
        <xdr:sp macro="" textlink="">
          <xdr:nvSpPr>
            <xdr:cNvPr id="15523" name="Option Button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10</xdr:row>
          <xdr:rowOff>83820</xdr:rowOff>
        </xdr:from>
        <xdr:to>
          <xdr:col>7</xdr:col>
          <xdr:colOff>274320</xdr:colOff>
          <xdr:row>10</xdr:row>
          <xdr:rowOff>266700</xdr:rowOff>
        </xdr:to>
        <xdr:sp macro="" textlink="">
          <xdr:nvSpPr>
            <xdr:cNvPr id="15524" name="Option Button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327660</xdr:rowOff>
        </xdr:from>
        <xdr:to>
          <xdr:col>8</xdr:col>
          <xdr:colOff>0</xdr:colOff>
          <xdr:row>12</xdr:row>
          <xdr:rowOff>0</xdr:rowOff>
        </xdr:to>
        <xdr:sp macro="" textlink="">
          <xdr:nvSpPr>
            <xdr:cNvPr id="15525" name="Group Box 165" hidden="1">
              <a:extLst>
                <a:ext uri="{63B3BB69-23CF-44E3-9099-C40C66FF867C}">
                  <a14:compatExt spid="_x0000_s155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327660</xdr:rowOff>
        </xdr:from>
        <xdr:to>
          <xdr:col>8</xdr:col>
          <xdr:colOff>0</xdr:colOff>
          <xdr:row>12</xdr:row>
          <xdr:rowOff>0</xdr:rowOff>
        </xdr:to>
        <xdr:sp macro="" textlink="">
          <xdr:nvSpPr>
            <xdr:cNvPr id="15526" name="Group Box 166" hidden="1">
              <a:extLst>
                <a:ext uri="{63B3BB69-23CF-44E3-9099-C40C66FF867C}">
                  <a14:compatExt spid="_x0000_s155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327660</xdr:rowOff>
        </xdr:from>
        <xdr:to>
          <xdr:col>8</xdr:col>
          <xdr:colOff>0</xdr:colOff>
          <xdr:row>10</xdr:row>
          <xdr:rowOff>0</xdr:rowOff>
        </xdr:to>
        <xdr:sp macro="" textlink="">
          <xdr:nvSpPr>
            <xdr:cNvPr id="15527" name="Group Box 167" hidden="1">
              <a:extLst>
                <a:ext uri="{63B3BB69-23CF-44E3-9099-C40C66FF867C}">
                  <a14:compatExt spid="_x0000_s1552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9</xdr:row>
          <xdr:rowOff>83820</xdr:rowOff>
        </xdr:from>
        <xdr:to>
          <xdr:col>2</xdr:col>
          <xdr:colOff>274320</xdr:colOff>
          <xdr:row>9</xdr:row>
          <xdr:rowOff>266700</xdr:rowOff>
        </xdr:to>
        <xdr:sp macro="" textlink="">
          <xdr:nvSpPr>
            <xdr:cNvPr id="15528" name="Option Button 168" hidden="1">
              <a:extLst>
                <a:ext uri="{63B3BB69-23CF-44E3-9099-C40C66FF867C}">
                  <a14:compatExt spid="_x0000_s15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327660</xdr:rowOff>
        </xdr:from>
        <xdr:to>
          <xdr:col>8</xdr:col>
          <xdr:colOff>0</xdr:colOff>
          <xdr:row>10</xdr:row>
          <xdr:rowOff>0</xdr:rowOff>
        </xdr:to>
        <xdr:sp macro="" textlink="">
          <xdr:nvSpPr>
            <xdr:cNvPr id="15529" name="Group Box 169" hidden="1">
              <a:extLst>
                <a:ext uri="{63B3BB69-23CF-44E3-9099-C40C66FF867C}">
                  <a14:compatExt spid="_x0000_s155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9</xdr:row>
          <xdr:rowOff>83820</xdr:rowOff>
        </xdr:from>
        <xdr:to>
          <xdr:col>3</xdr:col>
          <xdr:colOff>274320</xdr:colOff>
          <xdr:row>9</xdr:row>
          <xdr:rowOff>266700</xdr:rowOff>
        </xdr:to>
        <xdr:sp macro="" textlink="">
          <xdr:nvSpPr>
            <xdr:cNvPr id="15530" name="Option Button 170" hidden="1">
              <a:extLst>
                <a:ext uri="{63B3BB69-23CF-44E3-9099-C40C66FF867C}">
                  <a14:compatExt spid="_x0000_s15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9</xdr:row>
          <xdr:rowOff>83820</xdr:rowOff>
        </xdr:from>
        <xdr:to>
          <xdr:col>4</xdr:col>
          <xdr:colOff>274320</xdr:colOff>
          <xdr:row>9</xdr:row>
          <xdr:rowOff>266700</xdr:rowOff>
        </xdr:to>
        <xdr:sp macro="" textlink="">
          <xdr:nvSpPr>
            <xdr:cNvPr id="15531" name="Option Button 171" hidden="1">
              <a:extLst>
                <a:ext uri="{63B3BB69-23CF-44E3-9099-C40C66FF867C}">
                  <a14:compatExt spid="_x0000_s15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9</xdr:row>
          <xdr:rowOff>83820</xdr:rowOff>
        </xdr:from>
        <xdr:to>
          <xdr:col>5</xdr:col>
          <xdr:colOff>274320</xdr:colOff>
          <xdr:row>9</xdr:row>
          <xdr:rowOff>266700</xdr:rowOff>
        </xdr:to>
        <xdr:sp macro="" textlink="">
          <xdr:nvSpPr>
            <xdr:cNvPr id="15532" name="Option Button 172" hidden="1">
              <a:extLst>
                <a:ext uri="{63B3BB69-23CF-44E3-9099-C40C66FF867C}">
                  <a14:compatExt spid="_x0000_s15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9</xdr:row>
          <xdr:rowOff>83820</xdr:rowOff>
        </xdr:from>
        <xdr:to>
          <xdr:col>6</xdr:col>
          <xdr:colOff>274320</xdr:colOff>
          <xdr:row>9</xdr:row>
          <xdr:rowOff>266700</xdr:rowOff>
        </xdr:to>
        <xdr:sp macro="" textlink="">
          <xdr:nvSpPr>
            <xdr:cNvPr id="15533" name="Option Button 173" hidden="1">
              <a:extLst>
                <a:ext uri="{63B3BB69-23CF-44E3-9099-C40C66FF867C}">
                  <a14:compatExt spid="_x0000_s15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9</xdr:row>
          <xdr:rowOff>83820</xdr:rowOff>
        </xdr:from>
        <xdr:to>
          <xdr:col>7</xdr:col>
          <xdr:colOff>274320</xdr:colOff>
          <xdr:row>9</xdr:row>
          <xdr:rowOff>266700</xdr:rowOff>
        </xdr:to>
        <xdr:sp macro="" textlink="">
          <xdr:nvSpPr>
            <xdr:cNvPr id="15534" name="Option Button 174" hidden="1">
              <a:extLst>
                <a:ext uri="{63B3BB69-23CF-44E3-9099-C40C66FF867C}">
                  <a14:compatExt spid="_x0000_s15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327660</xdr:rowOff>
        </xdr:from>
        <xdr:to>
          <xdr:col>8</xdr:col>
          <xdr:colOff>0</xdr:colOff>
          <xdr:row>11</xdr:row>
          <xdr:rowOff>167640</xdr:rowOff>
        </xdr:to>
        <xdr:sp macro="" textlink="">
          <xdr:nvSpPr>
            <xdr:cNvPr id="15535" name="Group Box 175" hidden="1">
              <a:extLst>
                <a:ext uri="{63B3BB69-23CF-44E3-9099-C40C66FF867C}">
                  <a14:compatExt spid="_x0000_s155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327660</xdr:rowOff>
        </xdr:from>
        <xdr:to>
          <xdr:col>8</xdr:col>
          <xdr:colOff>0</xdr:colOff>
          <xdr:row>11</xdr:row>
          <xdr:rowOff>167640</xdr:rowOff>
        </xdr:to>
        <xdr:sp macro="" textlink="">
          <xdr:nvSpPr>
            <xdr:cNvPr id="15536" name="Group Box 176" hidden="1">
              <a:extLst>
                <a:ext uri="{63B3BB69-23CF-44E3-9099-C40C66FF867C}">
                  <a14:compatExt spid="_x0000_s1553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327660</xdr:rowOff>
        </xdr:from>
        <xdr:to>
          <xdr:col>8</xdr:col>
          <xdr:colOff>0</xdr:colOff>
          <xdr:row>10</xdr:row>
          <xdr:rowOff>0</xdr:rowOff>
        </xdr:to>
        <xdr:sp macro="" textlink="">
          <xdr:nvSpPr>
            <xdr:cNvPr id="15537" name="Group Box 177" hidden="1">
              <a:extLst>
                <a:ext uri="{63B3BB69-23CF-44E3-9099-C40C66FF867C}">
                  <a14:compatExt spid="_x0000_s155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327660</xdr:rowOff>
        </xdr:from>
        <xdr:to>
          <xdr:col>8</xdr:col>
          <xdr:colOff>0</xdr:colOff>
          <xdr:row>10</xdr:row>
          <xdr:rowOff>0</xdr:rowOff>
        </xdr:to>
        <xdr:sp macro="" textlink="">
          <xdr:nvSpPr>
            <xdr:cNvPr id="15538" name="Group Box 178" hidden="1">
              <a:extLst>
                <a:ext uri="{63B3BB69-23CF-44E3-9099-C40C66FF867C}">
                  <a14:compatExt spid="_x0000_s155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14</xdr:row>
          <xdr:rowOff>144780</xdr:rowOff>
        </xdr:from>
        <xdr:to>
          <xdr:col>2</xdr:col>
          <xdr:colOff>274320</xdr:colOff>
          <xdr:row>14</xdr:row>
          <xdr:rowOff>327660</xdr:rowOff>
        </xdr:to>
        <xdr:sp macro="" textlink="">
          <xdr:nvSpPr>
            <xdr:cNvPr id="15539" name="Option Button 179" hidden="1">
              <a:extLst>
                <a:ext uri="{63B3BB69-23CF-44E3-9099-C40C66FF867C}">
                  <a14:compatExt spid="_x0000_s15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327660</xdr:rowOff>
        </xdr:from>
        <xdr:to>
          <xdr:col>8</xdr:col>
          <xdr:colOff>0</xdr:colOff>
          <xdr:row>14</xdr:row>
          <xdr:rowOff>167640</xdr:rowOff>
        </xdr:to>
        <xdr:sp macro="" textlink="">
          <xdr:nvSpPr>
            <xdr:cNvPr id="15540" name="Group Box 180" hidden="1">
              <a:extLst>
                <a:ext uri="{63B3BB69-23CF-44E3-9099-C40C66FF867C}">
                  <a14:compatExt spid="_x0000_s1554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14</xdr:row>
          <xdr:rowOff>144780</xdr:rowOff>
        </xdr:from>
        <xdr:to>
          <xdr:col>3</xdr:col>
          <xdr:colOff>274320</xdr:colOff>
          <xdr:row>14</xdr:row>
          <xdr:rowOff>327660</xdr:rowOff>
        </xdr:to>
        <xdr:sp macro="" textlink="">
          <xdr:nvSpPr>
            <xdr:cNvPr id="15541" name="Option Button 181" hidden="1">
              <a:extLst>
                <a:ext uri="{63B3BB69-23CF-44E3-9099-C40C66FF867C}">
                  <a14:compatExt spid="_x0000_s15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14</xdr:row>
          <xdr:rowOff>144780</xdr:rowOff>
        </xdr:from>
        <xdr:to>
          <xdr:col>4</xdr:col>
          <xdr:colOff>274320</xdr:colOff>
          <xdr:row>14</xdr:row>
          <xdr:rowOff>327660</xdr:rowOff>
        </xdr:to>
        <xdr:sp macro="" textlink="">
          <xdr:nvSpPr>
            <xdr:cNvPr id="15542" name="Option Button 182" hidden="1">
              <a:extLst>
                <a:ext uri="{63B3BB69-23CF-44E3-9099-C40C66FF867C}">
                  <a14:compatExt spid="_x0000_s15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14</xdr:row>
          <xdr:rowOff>144780</xdr:rowOff>
        </xdr:from>
        <xdr:to>
          <xdr:col>5</xdr:col>
          <xdr:colOff>274320</xdr:colOff>
          <xdr:row>14</xdr:row>
          <xdr:rowOff>327660</xdr:rowOff>
        </xdr:to>
        <xdr:sp macro="" textlink="">
          <xdr:nvSpPr>
            <xdr:cNvPr id="15543" name="Option Button 183" hidden="1">
              <a:extLst>
                <a:ext uri="{63B3BB69-23CF-44E3-9099-C40C66FF867C}">
                  <a14:compatExt spid="_x0000_s15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14</xdr:row>
          <xdr:rowOff>144780</xdr:rowOff>
        </xdr:from>
        <xdr:to>
          <xdr:col>6</xdr:col>
          <xdr:colOff>274320</xdr:colOff>
          <xdr:row>14</xdr:row>
          <xdr:rowOff>327660</xdr:rowOff>
        </xdr:to>
        <xdr:sp macro="" textlink="">
          <xdr:nvSpPr>
            <xdr:cNvPr id="15544" name="Option Button 184" hidden="1">
              <a:extLst>
                <a:ext uri="{63B3BB69-23CF-44E3-9099-C40C66FF867C}">
                  <a14:compatExt spid="_x0000_s15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14</xdr:row>
          <xdr:rowOff>144780</xdr:rowOff>
        </xdr:from>
        <xdr:to>
          <xdr:col>7</xdr:col>
          <xdr:colOff>274320</xdr:colOff>
          <xdr:row>14</xdr:row>
          <xdr:rowOff>327660</xdr:rowOff>
        </xdr:to>
        <xdr:sp macro="" textlink="">
          <xdr:nvSpPr>
            <xdr:cNvPr id="15545" name="Option Button 185" hidden="1">
              <a:extLst>
                <a:ext uri="{63B3BB69-23CF-44E3-9099-C40C66FF867C}">
                  <a14:compatExt spid="_x0000_s15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327660</xdr:rowOff>
        </xdr:from>
        <xdr:to>
          <xdr:col>8</xdr:col>
          <xdr:colOff>0</xdr:colOff>
          <xdr:row>16</xdr:row>
          <xdr:rowOff>144780</xdr:rowOff>
        </xdr:to>
        <xdr:sp macro="" textlink="">
          <xdr:nvSpPr>
            <xdr:cNvPr id="15546" name="Group Box 186" hidden="1">
              <a:extLst>
                <a:ext uri="{63B3BB69-23CF-44E3-9099-C40C66FF867C}">
                  <a14:compatExt spid="_x0000_s155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327660</xdr:rowOff>
        </xdr:from>
        <xdr:to>
          <xdr:col>8</xdr:col>
          <xdr:colOff>0</xdr:colOff>
          <xdr:row>16</xdr:row>
          <xdr:rowOff>144780</xdr:rowOff>
        </xdr:to>
        <xdr:sp macro="" textlink="">
          <xdr:nvSpPr>
            <xdr:cNvPr id="15547" name="Group Box 187" hidden="1">
              <a:extLst>
                <a:ext uri="{63B3BB69-23CF-44E3-9099-C40C66FF867C}">
                  <a14:compatExt spid="_x0000_s1554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327660</xdr:rowOff>
        </xdr:from>
        <xdr:to>
          <xdr:col>8</xdr:col>
          <xdr:colOff>0</xdr:colOff>
          <xdr:row>16</xdr:row>
          <xdr:rowOff>144780</xdr:rowOff>
        </xdr:to>
        <xdr:sp macro="" textlink="">
          <xdr:nvSpPr>
            <xdr:cNvPr id="15548" name="Group Box 188" hidden="1">
              <a:extLst>
                <a:ext uri="{63B3BB69-23CF-44E3-9099-C40C66FF867C}">
                  <a14:compatExt spid="_x0000_s1554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327660</xdr:rowOff>
        </xdr:from>
        <xdr:to>
          <xdr:col>8</xdr:col>
          <xdr:colOff>0</xdr:colOff>
          <xdr:row>16</xdr:row>
          <xdr:rowOff>144780</xdr:rowOff>
        </xdr:to>
        <xdr:sp macro="" textlink="">
          <xdr:nvSpPr>
            <xdr:cNvPr id="15549" name="Group Box 189" hidden="1">
              <a:extLst>
                <a:ext uri="{63B3BB69-23CF-44E3-9099-C40C66FF867C}">
                  <a14:compatExt spid="_x0000_s155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327660</xdr:rowOff>
        </xdr:from>
        <xdr:to>
          <xdr:col>8</xdr:col>
          <xdr:colOff>0</xdr:colOff>
          <xdr:row>16</xdr:row>
          <xdr:rowOff>144780</xdr:rowOff>
        </xdr:to>
        <xdr:sp macro="" textlink="">
          <xdr:nvSpPr>
            <xdr:cNvPr id="15550" name="Group Box 190" hidden="1">
              <a:extLst>
                <a:ext uri="{63B3BB69-23CF-44E3-9099-C40C66FF867C}">
                  <a14:compatExt spid="_x0000_s155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9</xdr:col>
      <xdr:colOff>1554231</xdr:colOff>
      <xdr:row>0</xdr:row>
      <xdr:rowOff>128351</xdr:rowOff>
    </xdr:from>
    <xdr:to>
      <xdr:col>9</xdr:col>
      <xdr:colOff>3030231</xdr:colOff>
      <xdr:row>2</xdr:row>
      <xdr:rowOff>31151</xdr:rowOff>
    </xdr:to>
    <xdr:sp macro="" textlink="">
      <xdr:nvSpPr>
        <xdr:cNvPr id="3" name="Pfeil: nach rechts 2">
          <a:hlinkClick xmlns:r="http://schemas.openxmlformats.org/officeDocument/2006/relationships" r:id="rId1"/>
          <a:extLst>
            <a:ext uri="{FF2B5EF4-FFF2-40B4-BE49-F238E27FC236}">
              <a16:creationId xmlns:a16="http://schemas.microsoft.com/office/drawing/2014/main" id="{EFD9E2B9-B73E-4CB3-A162-90E8D15E4A72}"/>
            </a:ext>
          </a:extLst>
        </xdr:cNvPr>
        <xdr:cNvSpPr/>
      </xdr:nvSpPr>
      <xdr:spPr>
        <a:xfrm>
          <a:off x="9250431" y="128351"/>
          <a:ext cx="1476000" cy="360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de-DE" sz="1050">
              <a:latin typeface="Arial" panose="020B0604020202020204" pitchFamily="34" charset="0"/>
              <a:cs typeface="Arial" panose="020B0604020202020204" pitchFamily="34" charset="0"/>
            </a:rPr>
            <a:t>Nächste Kategorie</a:t>
          </a:r>
        </a:p>
      </xdr:txBody>
    </xdr:sp>
    <xdr:clientData/>
  </xdr:twoCellAnchor>
  <xdr:twoCellAnchor>
    <xdr:from>
      <xdr:col>9</xdr:col>
      <xdr:colOff>23844</xdr:colOff>
      <xdr:row>0</xdr:row>
      <xdr:rowOff>125135</xdr:rowOff>
    </xdr:from>
    <xdr:to>
      <xdr:col>9</xdr:col>
      <xdr:colOff>1499267</xdr:colOff>
      <xdr:row>2</xdr:row>
      <xdr:rowOff>27935</xdr:rowOff>
    </xdr:to>
    <xdr:sp macro="" textlink="">
      <xdr:nvSpPr>
        <xdr:cNvPr id="4" name="Pfeil: nach rechts 3">
          <a:hlinkClick xmlns:r="http://schemas.openxmlformats.org/officeDocument/2006/relationships" r:id="rId2"/>
          <a:extLst>
            <a:ext uri="{FF2B5EF4-FFF2-40B4-BE49-F238E27FC236}">
              <a16:creationId xmlns:a16="http://schemas.microsoft.com/office/drawing/2014/main" id="{E7585303-6C73-4E0F-97E1-23F38DEEC257}"/>
            </a:ext>
          </a:extLst>
        </xdr:cNvPr>
        <xdr:cNvSpPr/>
      </xdr:nvSpPr>
      <xdr:spPr>
        <a:xfrm flipH="1">
          <a:off x="7720044" y="125135"/>
          <a:ext cx="1475423" cy="360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de-DE" sz="1050">
              <a:latin typeface="Arial" panose="020B0604020202020204" pitchFamily="34" charset="0"/>
              <a:cs typeface="Arial" panose="020B0604020202020204" pitchFamily="34" charset="0"/>
            </a:rPr>
            <a:t>Vorherige Kategorie</a:t>
          </a:r>
        </a:p>
      </xdr:txBody>
    </xdr:sp>
    <xdr:clientData/>
  </xdr:twoCellAnchor>
  <xdr:twoCellAnchor>
    <xdr:from>
      <xdr:col>9</xdr:col>
      <xdr:colOff>1554231</xdr:colOff>
      <xdr:row>0</xdr:row>
      <xdr:rowOff>128351</xdr:rowOff>
    </xdr:from>
    <xdr:to>
      <xdr:col>9</xdr:col>
      <xdr:colOff>3030231</xdr:colOff>
      <xdr:row>2</xdr:row>
      <xdr:rowOff>31151</xdr:rowOff>
    </xdr:to>
    <xdr:sp macro="" textlink="">
      <xdr:nvSpPr>
        <xdr:cNvPr id="5" name="Pfeil: nach rechts 2">
          <a:hlinkClick xmlns:r="http://schemas.openxmlformats.org/officeDocument/2006/relationships" r:id="rId1"/>
          <a:extLst>
            <a:ext uri="{FF2B5EF4-FFF2-40B4-BE49-F238E27FC236}">
              <a16:creationId xmlns:a16="http://schemas.microsoft.com/office/drawing/2014/main" id="{ECEC3DBD-7E69-406C-8124-9BCCDBF1438F}"/>
            </a:ext>
          </a:extLst>
        </xdr:cNvPr>
        <xdr:cNvSpPr/>
      </xdr:nvSpPr>
      <xdr:spPr>
        <a:xfrm>
          <a:off x="9183756" y="128351"/>
          <a:ext cx="1409325" cy="360000"/>
        </a:xfrm>
        <a:prstGeom prst="rightArrow">
          <a:avLst/>
        </a:prstGeom>
        <a:solidFill>
          <a:srgbClr val="436F8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de-DE" sz="1050">
              <a:latin typeface="Arial" panose="020B0604020202020204" pitchFamily="34" charset="0"/>
              <a:cs typeface="Arial" panose="020B0604020202020204" pitchFamily="34" charset="0"/>
            </a:rPr>
            <a:t>Nächste Kategorie</a:t>
          </a:r>
        </a:p>
      </xdr:txBody>
    </xdr:sp>
    <xdr:clientData/>
  </xdr:twoCellAnchor>
  <xdr:twoCellAnchor>
    <xdr:from>
      <xdr:col>9</xdr:col>
      <xdr:colOff>23844</xdr:colOff>
      <xdr:row>0</xdr:row>
      <xdr:rowOff>125135</xdr:rowOff>
    </xdr:from>
    <xdr:to>
      <xdr:col>9</xdr:col>
      <xdr:colOff>1499267</xdr:colOff>
      <xdr:row>2</xdr:row>
      <xdr:rowOff>27935</xdr:rowOff>
    </xdr:to>
    <xdr:sp macro="" textlink="">
      <xdr:nvSpPr>
        <xdr:cNvPr id="6" name="Pfeil: nach rechts 3">
          <a:hlinkClick xmlns:r="http://schemas.openxmlformats.org/officeDocument/2006/relationships" r:id="rId2"/>
          <a:extLst>
            <a:ext uri="{FF2B5EF4-FFF2-40B4-BE49-F238E27FC236}">
              <a16:creationId xmlns:a16="http://schemas.microsoft.com/office/drawing/2014/main" id="{695E8B7E-ED20-4B0A-958D-8E3344CDC6D7}"/>
            </a:ext>
          </a:extLst>
        </xdr:cNvPr>
        <xdr:cNvSpPr/>
      </xdr:nvSpPr>
      <xdr:spPr>
        <a:xfrm flipH="1">
          <a:off x="7653369" y="125135"/>
          <a:ext cx="1475423" cy="360000"/>
        </a:xfrm>
        <a:prstGeom prst="rightArrow">
          <a:avLst/>
        </a:prstGeom>
        <a:solidFill>
          <a:srgbClr val="436F8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de-DE" sz="1050">
              <a:latin typeface="Arial" panose="020B0604020202020204" pitchFamily="34" charset="0"/>
              <a:cs typeface="Arial" panose="020B0604020202020204" pitchFamily="34" charset="0"/>
            </a:rPr>
            <a:t>Vorherige Kategorie</a:t>
          </a:r>
        </a:p>
      </xdr:txBody>
    </xdr:sp>
    <xdr:clientData/>
  </xdr:twoCellAnchor>
  <xdr:twoCellAnchor editAs="oneCell">
    <xdr:from>
      <xdr:col>10</xdr:col>
      <xdr:colOff>149676</xdr:colOff>
      <xdr:row>12</xdr:row>
      <xdr:rowOff>98007</xdr:rowOff>
    </xdr:from>
    <xdr:to>
      <xdr:col>12</xdr:col>
      <xdr:colOff>396127</xdr:colOff>
      <xdr:row>19</xdr:row>
      <xdr:rowOff>100</xdr:rowOff>
    </xdr:to>
    <xdr:pic>
      <xdr:nvPicPr>
        <xdr:cNvPr id="7" name="Grafik 6"/>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8585" t="4880" r="6938"/>
        <a:stretch/>
      </xdr:blipFill>
      <xdr:spPr>
        <a:xfrm>
          <a:off x="10741476" y="4898607"/>
          <a:ext cx="1770451" cy="1235594"/>
        </a:xfrm>
        <a:prstGeom prst="rect">
          <a:avLst/>
        </a:prstGeom>
      </xdr:spPr>
    </xdr:pic>
    <xdr:clientData/>
  </xdr:twoCellAnchor>
  <xdr:twoCellAnchor>
    <xdr:from>
      <xdr:col>1</xdr:col>
      <xdr:colOff>2994661</xdr:colOff>
      <xdr:row>0</xdr:row>
      <xdr:rowOff>148008</xdr:rowOff>
    </xdr:from>
    <xdr:to>
      <xdr:col>1</xdr:col>
      <xdr:colOff>3324526</xdr:colOff>
      <xdr:row>1</xdr:row>
      <xdr:rowOff>231108</xdr:rowOff>
    </xdr:to>
    <xdr:pic>
      <xdr:nvPicPr>
        <xdr:cNvPr id="9" name="Grafik 8"/>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490350" y="148008"/>
          <a:ext cx="329865" cy="27748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83820</xdr:colOff>
          <xdr:row>10</xdr:row>
          <xdr:rowOff>76200</xdr:rowOff>
        </xdr:from>
        <xdr:to>
          <xdr:col>2</xdr:col>
          <xdr:colOff>274320</xdr:colOff>
          <xdr:row>10</xdr:row>
          <xdr:rowOff>251460</xdr:rowOff>
        </xdr:to>
        <xdr:sp macro="" textlink="">
          <xdr:nvSpPr>
            <xdr:cNvPr id="16442" name="Option Button 58" hidden="1">
              <a:extLst>
                <a:ext uri="{63B3BB69-23CF-44E3-9099-C40C66FF867C}">
                  <a14:compatExt spid="_x0000_s16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8</xdr:col>
          <xdr:colOff>0</xdr:colOff>
          <xdr:row>11</xdr:row>
          <xdr:rowOff>0</xdr:rowOff>
        </xdr:to>
        <xdr:sp macro="" textlink="">
          <xdr:nvSpPr>
            <xdr:cNvPr id="16443" name="Group Box 59" hidden="1">
              <a:extLst>
                <a:ext uri="{63B3BB69-23CF-44E3-9099-C40C66FF867C}">
                  <a14:compatExt spid="_x0000_s1644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10</xdr:row>
          <xdr:rowOff>76200</xdr:rowOff>
        </xdr:from>
        <xdr:to>
          <xdr:col>3</xdr:col>
          <xdr:colOff>274320</xdr:colOff>
          <xdr:row>10</xdr:row>
          <xdr:rowOff>251460</xdr:rowOff>
        </xdr:to>
        <xdr:sp macro="" textlink="">
          <xdr:nvSpPr>
            <xdr:cNvPr id="16444" name="Option Button 60" hidden="1">
              <a:extLst>
                <a:ext uri="{63B3BB69-23CF-44E3-9099-C40C66FF867C}">
                  <a14:compatExt spid="_x0000_s16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10</xdr:row>
          <xdr:rowOff>76200</xdr:rowOff>
        </xdr:from>
        <xdr:to>
          <xdr:col>4</xdr:col>
          <xdr:colOff>274320</xdr:colOff>
          <xdr:row>10</xdr:row>
          <xdr:rowOff>251460</xdr:rowOff>
        </xdr:to>
        <xdr:sp macro="" textlink="">
          <xdr:nvSpPr>
            <xdr:cNvPr id="16445" name="Option Button 61" hidden="1">
              <a:extLst>
                <a:ext uri="{63B3BB69-23CF-44E3-9099-C40C66FF867C}">
                  <a14:compatExt spid="_x0000_s16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10</xdr:row>
          <xdr:rowOff>76200</xdr:rowOff>
        </xdr:from>
        <xdr:to>
          <xdr:col>5</xdr:col>
          <xdr:colOff>274320</xdr:colOff>
          <xdr:row>10</xdr:row>
          <xdr:rowOff>251460</xdr:rowOff>
        </xdr:to>
        <xdr:sp macro="" textlink="">
          <xdr:nvSpPr>
            <xdr:cNvPr id="16446" name="Option Button 62" hidden="1">
              <a:extLst>
                <a:ext uri="{63B3BB69-23CF-44E3-9099-C40C66FF867C}">
                  <a14:compatExt spid="_x0000_s16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10</xdr:row>
          <xdr:rowOff>76200</xdr:rowOff>
        </xdr:from>
        <xdr:to>
          <xdr:col>6</xdr:col>
          <xdr:colOff>274320</xdr:colOff>
          <xdr:row>10</xdr:row>
          <xdr:rowOff>251460</xdr:rowOff>
        </xdr:to>
        <xdr:sp macro="" textlink="">
          <xdr:nvSpPr>
            <xdr:cNvPr id="16447" name="Option Button 63" hidden="1">
              <a:extLst>
                <a:ext uri="{63B3BB69-23CF-44E3-9099-C40C66FF867C}">
                  <a14:compatExt spid="_x0000_s16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10</xdr:row>
          <xdr:rowOff>76200</xdr:rowOff>
        </xdr:from>
        <xdr:to>
          <xdr:col>7</xdr:col>
          <xdr:colOff>274320</xdr:colOff>
          <xdr:row>10</xdr:row>
          <xdr:rowOff>251460</xdr:rowOff>
        </xdr:to>
        <xdr:sp macro="" textlink="">
          <xdr:nvSpPr>
            <xdr:cNvPr id="16448" name="Option Button 64" hidden="1">
              <a:extLst>
                <a:ext uri="{63B3BB69-23CF-44E3-9099-C40C66FF867C}">
                  <a14:compatExt spid="_x0000_s16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9</xdr:row>
          <xdr:rowOff>60960</xdr:rowOff>
        </xdr:from>
        <xdr:to>
          <xdr:col>2</xdr:col>
          <xdr:colOff>274320</xdr:colOff>
          <xdr:row>9</xdr:row>
          <xdr:rowOff>243840</xdr:rowOff>
        </xdr:to>
        <xdr:sp macro="" textlink="">
          <xdr:nvSpPr>
            <xdr:cNvPr id="16449" name="Option Button 65" hidden="1">
              <a:extLst>
                <a:ext uri="{63B3BB69-23CF-44E3-9099-C40C66FF867C}">
                  <a14:compatExt spid="_x0000_s16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8</xdr:col>
          <xdr:colOff>0</xdr:colOff>
          <xdr:row>10</xdr:row>
          <xdr:rowOff>0</xdr:rowOff>
        </xdr:to>
        <xdr:sp macro="" textlink="">
          <xdr:nvSpPr>
            <xdr:cNvPr id="16450" name="Group Box 66" hidden="1">
              <a:extLst>
                <a:ext uri="{63B3BB69-23CF-44E3-9099-C40C66FF867C}">
                  <a14:compatExt spid="_x0000_s164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9</xdr:row>
          <xdr:rowOff>60960</xdr:rowOff>
        </xdr:from>
        <xdr:to>
          <xdr:col>3</xdr:col>
          <xdr:colOff>274320</xdr:colOff>
          <xdr:row>9</xdr:row>
          <xdr:rowOff>243840</xdr:rowOff>
        </xdr:to>
        <xdr:sp macro="" textlink="">
          <xdr:nvSpPr>
            <xdr:cNvPr id="16451" name="Option Button 67" hidden="1">
              <a:extLst>
                <a:ext uri="{63B3BB69-23CF-44E3-9099-C40C66FF867C}">
                  <a14:compatExt spid="_x0000_s16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9</xdr:row>
          <xdr:rowOff>60960</xdr:rowOff>
        </xdr:from>
        <xdr:to>
          <xdr:col>4</xdr:col>
          <xdr:colOff>274320</xdr:colOff>
          <xdr:row>9</xdr:row>
          <xdr:rowOff>243840</xdr:rowOff>
        </xdr:to>
        <xdr:sp macro="" textlink="">
          <xdr:nvSpPr>
            <xdr:cNvPr id="16452" name="Option Button 68" hidden="1">
              <a:extLst>
                <a:ext uri="{63B3BB69-23CF-44E3-9099-C40C66FF867C}">
                  <a14:compatExt spid="_x0000_s16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9</xdr:row>
          <xdr:rowOff>60960</xdr:rowOff>
        </xdr:from>
        <xdr:to>
          <xdr:col>5</xdr:col>
          <xdr:colOff>274320</xdr:colOff>
          <xdr:row>9</xdr:row>
          <xdr:rowOff>243840</xdr:rowOff>
        </xdr:to>
        <xdr:sp macro="" textlink="">
          <xdr:nvSpPr>
            <xdr:cNvPr id="16453" name="Option Button 69" hidden="1">
              <a:extLst>
                <a:ext uri="{63B3BB69-23CF-44E3-9099-C40C66FF867C}">
                  <a14:compatExt spid="_x0000_s16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9</xdr:row>
          <xdr:rowOff>60960</xdr:rowOff>
        </xdr:from>
        <xdr:to>
          <xdr:col>6</xdr:col>
          <xdr:colOff>274320</xdr:colOff>
          <xdr:row>9</xdr:row>
          <xdr:rowOff>243840</xdr:rowOff>
        </xdr:to>
        <xdr:sp macro="" textlink="">
          <xdr:nvSpPr>
            <xdr:cNvPr id="16454" name="Option Button 70" hidden="1">
              <a:extLst>
                <a:ext uri="{63B3BB69-23CF-44E3-9099-C40C66FF867C}">
                  <a14:compatExt spid="_x0000_s16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9</xdr:row>
          <xdr:rowOff>60960</xdr:rowOff>
        </xdr:from>
        <xdr:to>
          <xdr:col>7</xdr:col>
          <xdr:colOff>274320</xdr:colOff>
          <xdr:row>9</xdr:row>
          <xdr:rowOff>243840</xdr:rowOff>
        </xdr:to>
        <xdr:sp macro="" textlink="">
          <xdr:nvSpPr>
            <xdr:cNvPr id="16455" name="Option Button 71" hidden="1">
              <a:extLst>
                <a:ext uri="{63B3BB69-23CF-44E3-9099-C40C66FF867C}">
                  <a14:compatExt spid="_x0000_s16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11</xdr:row>
          <xdr:rowOff>60960</xdr:rowOff>
        </xdr:from>
        <xdr:to>
          <xdr:col>2</xdr:col>
          <xdr:colOff>274320</xdr:colOff>
          <xdr:row>11</xdr:row>
          <xdr:rowOff>243840</xdr:rowOff>
        </xdr:to>
        <xdr:sp macro="" textlink="">
          <xdr:nvSpPr>
            <xdr:cNvPr id="16456" name="Option Button 72" hidden="1">
              <a:extLst>
                <a:ext uri="{63B3BB69-23CF-44E3-9099-C40C66FF867C}">
                  <a14:compatExt spid="_x0000_s16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8</xdr:col>
          <xdr:colOff>0</xdr:colOff>
          <xdr:row>12</xdr:row>
          <xdr:rowOff>129540</xdr:rowOff>
        </xdr:to>
        <xdr:sp macro="" textlink="">
          <xdr:nvSpPr>
            <xdr:cNvPr id="16457" name="Group Box 73" hidden="1">
              <a:extLst>
                <a:ext uri="{63B3BB69-23CF-44E3-9099-C40C66FF867C}">
                  <a14:compatExt spid="_x0000_s1645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11</xdr:row>
          <xdr:rowOff>60960</xdr:rowOff>
        </xdr:from>
        <xdr:to>
          <xdr:col>3</xdr:col>
          <xdr:colOff>274320</xdr:colOff>
          <xdr:row>11</xdr:row>
          <xdr:rowOff>243840</xdr:rowOff>
        </xdr:to>
        <xdr:sp macro="" textlink="">
          <xdr:nvSpPr>
            <xdr:cNvPr id="16458" name="Option Button 74" hidden="1">
              <a:extLst>
                <a:ext uri="{63B3BB69-23CF-44E3-9099-C40C66FF867C}">
                  <a14:compatExt spid="_x0000_s16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11</xdr:row>
          <xdr:rowOff>60960</xdr:rowOff>
        </xdr:from>
        <xdr:to>
          <xdr:col>4</xdr:col>
          <xdr:colOff>274320</xdr:colOff>
          <xdr:row>11</xdr:row>
          <xdr:rowOff>243840</xdr:rowOff>
        </xdr:to>
        <xdr:sp macro="" textlink="">
          <xdr:nvSpPr>
            <xdr:cNvPr id="16459" name="Option Button 75" hidden="1">
              <a:extLst>
                <a:ext uri="{63B3BB69-23CF-44E3-9099-C40C66FF867C}">
                  <a14:compatExt spid="_x0000_s16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11</xdr:row>
          <xdr:rowOff>60960</xdr:rowOff>
        </xdr:from>
        <xdr:to>
          <xdr:col>5</xdr:col>
          <xdr:colOff>274320</xdr:colOff>
          <xdr:row>11</xdr:row>
          <xdr:rowOff>243840</xdr:rowOff>
        </xdr:to>
        <xdr:sp macro="" textlink="">
          <xdr:nvSpPr>
            <xdr:cNvPr id="16460" name="Option Button 76" hidden="1">
              <a:extLst>
                <a:ext uri="{63B3BB69-23CF-44E3-9099-C40C66FF867C}">
                  <a14:compatExt spid="_x0000_s16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11</xdr:row>
          <xdr:rowOff>60960</xdr:rowOff>
        </xdr:from>
        <xdr:to>
          <xdr:col>6</xdr:col>
          <xdr:colOff>274320</xdr:colOff>
          <xdr:row>11</xdr:row>
          <xdr:rowOff>243840</xdr:rowOff>
        </xdr:to>
        <xdr:sp macro="" textlink="">
          <xdr:nvSpPr>
            <xdr:cNvPr id="16461" name="Option Button 77" hidden="1">
              <a:extLst>
                <a:ext uri="{63B3BB69-23CF-44E3-9099-C40C66FF867C}">
                  <a14:compatExt spid="_x0000_s16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11</xdr:row>
          <xdr:rowOff>60960</xdr:rowOff>
        </xdr:from>
        <xdr:to>
          <xdr:col>7</xdr:col>
          <xdr:colOff>274320</xdr:colOff>
          <xdr:row>11</xdr:row>
          <xdr:rowOff>243840</xdr:rowOff>
        </xdr:to>
        <xdr:sp macro="" textlink="">
          <xdr:nvSpPr>
            <xdr:cNvPr id="16462" name="Option Button 78" hidden="1">
              <a:extLst>
                <a:ext uri="{63B3BB69-23CF-44E3-9099-C40C66FF867C}">
                  <a14:compatExt spid="_x0000_s16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5</xdr:row>
          <xdr:rowOff>129540</xdr:rowOff>
        </xdr:from>
        <xdr:to>
          <xdr:col>2</xdr:col>
          <xdr:colOff>274320</xdr:colOff>
          <xdr:row>5</xdr:row>
          <xdr:rowOff>312420</xdr:rowOff>
        </xdr:to>
        <xdr:sp macro="" textlink="">
          <xdr:nvSpPr>
            <xdr:cNvPr id="16463" name="Option Button 79" hidden="1">
              <a:extLst>
                <a:ext uri="{63B3BB69-23CF-44E3-9099-C40C66FF867C}">
                  <a14:compatExt spid="_x0000_s16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xdr:row>
          <xdr:rowOff>198120</xdr:rowOff>
        </xdr:from>
        <xdr:to>
          <xdr:col>8</xdr:col>
          <xdr:colOff>0</xdr:colOff>
          <xdr:row>6</xdr:row>
          <xdr:rowOff>0</xdr:rowOff>
        </xdr:to>
        <xdr:sp macro="" textlink="">
          <xdr:nvSpPr>
            <xdr:cNvPr id="16464" name="Group Box 80" hidden="1">
              <a:extLst>
                <a:ext uri="{63B3BB69-23CF-44E3-9099-C40C66FF867C}">
                  <a14:compatExt spid="_x0000_s1646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5</xdr:row>
          <xdr:rowOff>129540</xdr:rowOff>
        </xdr:from>
        <xdr:to>
          <xdr:col>3</xdr:col>
          <xdr:colOff>274320</xdr:colOff>
          <xdr:row>5</xdr:row>
          <xdr:rowOff>312420</xdr:rowOff>
        </xdr:to>
        <xdr:sp macro="" textlink="">
          <xdr:nvSpPr>
            <xdr:cNvPr id="16465" name="Option Button 81" hidden="1">
              <a:extLst>
                <a:ext uri="{63B3BB69-23CF-44E3-9099-C40C66FF867C}">
                  <a14:compatExt spid="_x0000_s16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5</xdr:row>
          <xdr:rowOff>129540</xdr:rowOff>
        </xdr:from>
        <xdr:to>
          <xdr:col>4</xdr:col>
          <xdr:colOff>274320</xdr:colOff>
          <xdr:row>5</xdr:row>
          <xdr:rowOff>312420</xdr:rowOff>
        </xdr:to>
        <xdr:sp macro="" textlink="">
          <xdr:nvSpPr>
            <xdr:cNvPr id="16466" name="Option Button 82" hidden="1">
              <a:extLst>
                <a:ext uri="{63B3BB69-23CF-44E3-9099-C40C66FF867C}">
                  <a14:compatExt spid="_x0000_s16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5</xdr:row>
          <xdr:rowOff>129540</xdr:rowOff>
        </xdr:from>
        <xdr:to>
          <xdr:col>5</xdr:col>
          <xdr:colOff>274320</xdr:colOff>
          <xdr:row>5</xdr:row>
          <xdr:rowOff>312420</xdr:rowOff>
        </xdr:to>
        <xdr:sp macro="" textlink="">
          <xdr:nvSpPr>
            <xdr:cNvPr id="16467" name="Option Button 83" hidden="1">
              <a:extLst>
                <a:ext uri="{63B3BB69-23CF-44E3-9099-C40C66FF867C}">
                  <a14:compatExt spid="_x0000_s16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5</xdr:row>
          <xdr:rowOff>129540</xdr:rowOff>
        </xdr:from>
        <xdr:to>
          <xdr:col>6</xdr:col>
          <xdr:colOff>274320</xdr:colOff>
          <xdr:row>5</xdr:row>
          <xdr:rowOff>312420</xdr:rowOff>
        </xdr:to>
        <xdr:sp macro="" textlink="">
          <xdr:nvSpPr>
            <xdr:cNvPr id="16468" name="Option Button 84" hidden="1">
              <a:extLst>
                <a:ext uri="{63B3BB69-23CF-44E3-9099-C40C66FF867C}">
                  <a14:compatExt spid="_x0000_s16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5</xdr:row>
          <xdr:rowOff>129540</xdr:rowOff>
        </xdr:from>
        <xdr:to>
          <xdr:col>7</xdr:col>
          <xdr:colOff>274320</xdr:colOff>
          <xdr:row>5</xdr:row>
          <xdr:rowOff>312420</xdr:rowOff>
        </xdr:to>
        <xdr:sp macro="" textlink="">
          <xdr:nvSpPr>
            <xdr:cNvPr id="16469" name="Option Button 85" hidden="1">
              <a:extLst>
                <a:ext uri="{63B3BB69-23CF-44E3-9099-C40C66FF867C}">
                  <a14:compatExt spid="_x0000_s16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xdr:row>
          <xdr:rowOff>76200</xdr:rowOff>
        </xdr:from>
        <xdr:to>
          <xdr:col>2</xdr:col>
          <xdr:colOff>274320</xdr:colOff>
          <xdr:row>6</xdr:row>
          <xdr:rowOff>251460</xdr:rowOff>
        </xdr:to>
        <xdr:sp macro="" textlink="">
          <xdr:nvSpPr>
            <xdr:cNvPr id="16470" name="Option Button 86" hidden="1">
              <a:extLst>
                <a:ext uri="{63B3BB69-23CF-44E3-9099-C40C66FF867C}">
                  <a14:compatExt spid="_x0000_s16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8</xdr:col>
          <xdr:colOff>0</xdr:colOff>
          <xdr:row>7</xdr:row>
          <xdr:rowOff>0</xdr:rowOff>
        </xdr:to>
        <xdr:sp macro="" textlink="">
          <xdr:nvSpPr>
            <xdr:cNvPr id="16471" name="Group Box 87" hidden="1">
              <a:extLst>
                <a:ext uri="{63B3BB69-23CF-44E3-9099-C40C66FF867C}">
                  <a14:compatExt spid="_x0000_s164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6</xdr:row>
          <xdr:rowOff>76200</xdr:rowOff>
        </xdr:from>
        <xdr:to>
          <xdr:col>3</xdr:col>
          <xdr:colOff>274320</xdr:colOff>
          <xdr:row>6</xdr:row>
          <xdr:rowOff>251460</xdr:rowOff>
        </xdr:to>
        <xdr:sp macro="" textlink="">
          <xdr:nvSpPr>
            <xdr:cNvPr id="16472" name="Option Button 88" hidden="1">
              <a:extLst>
                <a:ext uri="{63B3BB69-23CF-44E3-9099-C40C66FF867C}">
                  <a14:compatExt spid="_x0000_s16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6</xdr:row>
          <xdr:rowOff>76200</xdr:rowOff>
        </xdr:from>
        <xdr:to>
          <xdr:col>4</xdr:col>
          <xdr:colOff>274320</xdr:colOff>
          <xdr:row>6</xdr:row>
          <xdr:rowOff>251460</xdr:rowOff>
        </xdr:to>
        <xdr:sp macro="" textlink="">
          <xdr:nvSpPr>
            <xdr:cNvPr id="16473" name="Option Button 89" hidden="1">
              <a:extLst>
                <a:ext uri="{63B3BB69-23CF-44E3-9099-C40C66FF867C}">
                  <a14:compatExt spid="_x0000_s16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6</xdr:row>
          <xdr:rowOff>76200</xdr:rowOff>
        </xdr:from>
        <xdr:to>
          <xdr:col>5</xdr:col>
          <xdr:colOff>274320</xdr:colOff>
          <xdr:row>6</xdr:row>
          <xdr:rowOff>251460</xdr:rowOff>
        </xdr:to>
        <xdr:sp macro="" textlink="">
          <xdr:nvSpPr>
            <xdr:cNvPr id="16474" name="Option Button 90" hidden="1">
              <a:extLst>
                <a:ext uri="{63B3BB69-23CF-44E3-9099-C40C66FF867C}">
                  <a14:compatExt spid="_x0000_s16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6</xdr:row>
          <xdr:rowOff>76200</xdr:rowOff>
        </xdr:from>
        <xdr:to>
          <xdr:col>6</xdr:col>
          <xdr:colOff>274320</xdr:colOff>
          <xdr:row>6</xdr:row>
          <xdr:rowOff>251460</xdr:rowOff>
        </xdr:to>
        <xdr:sp macro="" textlink="">
          <xdr:nvSpPr>
            <xdr:cNvPr id="16475" name="Option Button 91" hidden="1">
              <a:extLst>
                <a:ext uri="{63B3BB69-23CF-44E3-9099-C40C66FF867C}">
                  <a14:compatExt spid="_x0000_s16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6</xdr:row>
          <xdr:rowOff>76200</xdr:rowOff>
        </xdr:from>
        <xdr:to>
          <xdr:col>7</xdr:col>
          <xdr:colOff>274320</xdr:colOff>
          <xdr:row>6</xdr:row>
          <xdr:rowOff>251460</xdr:rowOff>
        </xdr:to>
        <xdr:sp macro="" textlink="">
          <xdr:nvSpPr>
            <xdr:cNvPr id="16476" name="Option Button 92" hidden="1">
              <a:extLst>
                <a:ext uri="{63B3BB69-23CF-44E3-9099-C40C66FF867C}">
                  <a14:compatExt spid="_x0000_s16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7</xdr:row>
          <xdr:rowOff>76200</xdr:rowOff>
        </xdr:from>
        <xdr:to>
          <xdr:col>2</xdr:col>
          <xdr:colOff>274320</xdr:colOff>
          <xdr:row>7</xdr:row>
          <xdr:rowOff>251460</xdr:rowOff>
        </xdr:to>
        <xdr:sp macro="" textlink="">
          <xdr:nvSpPr>
            <xdr:cNvPr id="16477" name="Option Button 93" hidden="1">
              <a:extLst>
                <a:ext uri="{63B3BB69-23CF-44E3-9099-C40C66FF867C}">
                  <a14:compatExt spid="_x0000_s16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8</xdr:col>
          <xdr:colOff>0</xdr:colOff>
          <xdr:row>8</xdr:row>
          <xdr:rowOff>0</xdr:rowOff>
        </xdr:to>
        <xdr:sp macro="" textlink="">
          <xdr:nvSpPr>
            <xdr:cNvPr id="16478" name="Group Box 94" hidden="1">
              <a:extLst>
                <a:ext uri="{63B3BB69-23CF-44E3-9099-C40C66FF867C}">
                  <a14:compatExt spid="_x0000_s164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7</xdr:row>
          <xdr:rowOff>76200</xdr:rowOff>
        </xdr:from>
        <xdr:to>
          <xdr:col>3</xdr:col>
          <xdr:colOff>274320</xdr:colOff>
          <xdr:row>7</xdr:row>
          <xdr:rowOff>251460</xdr:rowOff>
        </xdr:to>
        <xdr:sp macro="" textlink="">
          <xdr:nvSpPr>
            <xdr:cNvPr id="16479" name="Option Button 95" hidden="1">
              <a:extLst>
                <a:ext uri="{63B3BB69-23CF-44E3-9099-C40C66FF867C}">
                  <a14:compatExt spid="_x0000_s16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7</xdr:row>
          <xdr:rowOff>76200</xdr:rowOff>
        </xdr:from>
        <xdr:to>
          <xdr:col>4</xdr:col>
          <xdr:colOff>274320</xdr:colOff>
          <xdr:row>7</xdr:row>
          <xdr:rowOff>251460</xdr:rowOff>
        </xdr:to>
        <xdr:sp macro="" textlink="">
          <xdr:nvSpPr>
            <xdr:cNvPr id="16480" name="Option Button 96" hidden="1">
              <a:extLst>
                <a:ext uri="{63B3BB69-23CF-44E3-9099-C40C66FF867C}">
                  <a14:compatExt spid="_x0000_s16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7</xdr:row>
          <xdr:rowOff>76200</xdr:rowOff>
        </xdr:from>
        <xdr:to>
          <xdr:col>5</xdr:col>
          <xdr:colOff>274320</xdr:colOff>
          <xdr:row>7</xdr:row>
          <xdr:rowOff>251460</xdr:rowOff>
        </xdr:to>
        <xdr:sp macro="" textlink="">
          <xdr:nvSpPr>
            <xdr:cNvPr id="16481" name="Option Button 97" hidden="1">
              <a:extLst>
                <a:ext uri="{63B3BB69-23CF-44E3-9099-C40C66FF867C}">
                  <a14:compatExt spid="_x0000_s16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7</xdr:row>
          <xdr:rowOff>76200</xdr:rowOff>
        </xdr:from>
        <xdr:to>
          <xdr:col>6</xdr:col>
          <xdr:colOff>274320</xdr:colOff>
          <xdr:row>7</xdr:row>
          <xdr:rowOff>251460</xdr:rowOff>
        </xdr:to>
        <xdr:sp macro="" textlink="">
          <xdr:nvSpPr>
            <xdr:cNvPr id="16482" name="Option Button 98" hidden="1">
              <a:extLst>
                <a:ext uri="{63B3BB69-23CF-44E3-9099-C40C66FF867C}">
                  <a14:compatExt spid="_x0000_s16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7</xdr:row>
          <xdr:rowOff>76200</xdr:rowOff>
        </xdr:from>
        <xdr:to>
          <xdr:col>7</xdr:col>
          <xdr:colOff>274320</xdr:colOff>
          <xdr:row>7</xdr:row>
          <xdr:rowOff>251460</xdr:rowOff>
        </xdr:to>
        <xdr:sp macro="" textlink="">
          <xdr:nvSpPr>
            <xdr:cNvPr id="16483" name="Option Button 99" hidden="1">
              <a:extLst>
                <a:ext uri="{63B3BB69-23CF-44E3-9099-C40C66FF867C}">
                  <a14:compatExt spid="_x0000_s16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8</xdr:row>
          <xdr:rowOff>76200</xdr:rowOff>
        </xdr:from>
        <xdr:to>
          <xdr:col>2</xdr:col>
          <xdr:colOff>274320</xdr:colOff>
          <xdr:row>8</xdr:row>
          <xdr:rowOff>251460</xdr:rowOff>
        </xdr:to>
        <xdr:sp macro="" textlink="">
          <xdr:nvSpPr>
            <xdr:cNvPr id="16484" name="Option Button 100" hidden="1">
              <a:extLst>
                <a:ext uri="{63B3BB69-23CF-44E3-9099-C40C66FF867C}">
                  <a14:compatExt spid="_x0000_s16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9</xdr:row>
          <xdr:rowOff>0</xdr:rowOff>
        </xdr:to>
        <xdr:sp macro="" textlink="">
          <xdr:nvSpPr>
            <xdr:cNvPr id="16485" name="Group Box 101" hidden="1">
              <a:extLst>
                <a:ext uri="{63B3BB69-23CF-44E3-9099-C40C66FF867C}">
                  <a14:compatExt spid="_x0000_s1648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8</xdr:row>
          <xdr:rowOff>76200</xdr:rowOff>
        </xdr:from>
        <xdr:to>
          <xdr:col>3</xdr:col>
          <xdr:colOff>274320</xdr:colOff>
          <xdr:row>8</xdr:row>
          <xdr:rowOff>251460</xdr:rowOff>
        </xdr:to>
        <xdr:sp macro="" textlink="">
          <xdr:nvSpPr>
            <xdr:cNvPr id="16486" name="Option Button 102" hidden="1">
              <a:extLst>
                <a:ext uri="{63B3BB69-23CF-44E3-9099-C40C66FF867C}">
                  <a14:compatExt spid="_x0000_s16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8</xdr:row>
          <xdr:rowOff>76200</xdr:rowOff>
        </xdr:from>
        <xdr:to>
          <xdr:col>4</xdr:col>
          <xdr:colOff>274320</xdr:colOff>
          <xdr:row>8</xdr:row>
          <xdr:rowOff>251460</xdr:rowOff>
        </xdr:to>
        <xdr:sp macro="" textlink="">
          <xdr:nvSpPr>
            <xdr:cNvPr id="16487" name="Option Button 103" hidden="1">
              <a:extLst>
                <a:ext uri="{63B3BB69-23CF-44E3-9099-C40C66FF867C}">
                  <a14:compatExt spid="_x0000_s16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8</xdr:row>
          <xdr:rowOff>76200</xdr:rowOff>
        </xdr:from>
        <xdr:to>
          <xdr:col>5</xdr:col>
          <xdr:colOff>274320</xdr:colOff>
          <xdr:row>8</xdr:row>
          <xdr:rowOff>251460</xdr:rowOff>
        </xdr:to>
        <xdr:sp macro="" textlink="">
          <xdr:nvSpPr>
            <xdr:cNvPr id="16488" name="Option Button 104" hidden="1">
              <a:extLst>
                <a:ext uri="{63B3BB69-23CF-44E3-9099-C40C66FF867C}">
                  <a14:compatExt spid="_x0000_s16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8</xdr:row>
          <xdr:rowOff>76200</xdr:rowOff>
        </xdr:from>
        <xdr:to>
          <xdr:col>6</xdr:col>
          <xdr:colOff>274320</xdr:colOff>
          <xdr:row>8</xdr:row>
          <xdr:rowOff>251460</xdr:rowOff>
        </xdr:to>
        <xdr:sp macro="" textlink="">
          <xdr:nvSpPr>
            <xdr:cNvPr id="16489" name="Option Button 105" hidden="1">
              <a:extLst>
                <a:ext uri="{63B3BB69-23CF-44E3-9099-C40C66FF867C}">
                  <a14:compatExt spid="_x0000_s16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8</xdr:row>
          <xdr:rowOff>76200</xdr:rowOff>
        </xdr:from>
        <xdr:to>
          <xdr:col>7</xdr:col>
          <xdr:colOff>274320</xdr:colOff>
          <xdr:row>8</xdr:row>
          <xdr:rowOff>251460</xdr:rowOff>
        </xdr:to>
        <xdr:sp macro="" textlink="">
          <xdr:nvSpPr>
            <xdr:cNvPr id="16490" name="Option Button 106" hidden="1">
              <a:extLst>
                <a:ext uri="{63B3BB69-23CF-44E3-9099-C40C66FF867C}">
                  <a14:compatExt spid="_x0000_s16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74083</xdr:colOff>
      <xdr:row>0</xdr:row>
      <xdr:rowOff>148245</xdr:rowOff>
    </xdr:from>
    <xdr:to>
      <xdr:col>0</xdr:col>
      <xdr:colOff>434083</xdr:colOff>
      <xdr:row>2</xdr:row>
      <xdr:rowOff>53162</xdr:rowOff>
    </xdr:to>
    <xdr:pic>
      <xdr:nvPicPr>
        <xdr:cNvPr id="59" name="Grafik 58">
          <a:hlinkClick xmlns:r="http://schemas.openxmlformats.org/officeDocument/2006/relationships" r:id="rId5"/>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74083" y="148245"/>
          <a:ext cx="360000" cy="36211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9</xdr:col>
      <xdr:colOff>1554231</xdr:colOff>
      <xdr:row>0</xdr:row>
      <xdr:rowOff>128351</xdr:rowOff>
    </xdr:from>
    <xdr:to>
      <xdr:col>9</xdr:col>
      <xdr:colOff>3030231</xdr:colOff>
      <xdr:row>2</xdr:row>
      <xdr:rowOff>31151</xdr:rowOff>
    </xdr:to>
    <xdr:sp macro="" textlink="">
      <xdr:nvSpPr>
        <xdr:cNvPr id="3" name="Pfeil: nach rechts 2">
          <a:hlinkClick xmlns:r="http://schemas.openxmlformats.org/officeDocument/2006/relationships" r:id="rId1"/>
          <a:extLst>
            <a:ext uri="{FF2B5EF4-FFF2-40B4-BE49-F238E27FC236}">
              <a16:creationId xmlns:a16="http://schemas.microsoft.com/office/drawing/2014/main" id="{CCC56904-93A8-4E04-844A-B421DE2F2032}"/>
            </a:ext>
          </a:extLst>
        </xdr:cNvPr>
        <xdr:cNvSpPr/>
      </xdr:nvSpPr>
      <xdr:spPr>
        <a:xfrm>
          <a:off x="9250431" y="128351"/>
          <a:ext cx="1476000" cy="360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de-DE" sz="1050">
              <a:latin typeface="Arial" panose="020B0604020202020204" pitchFamily="34" charset="0"/>
              <a:cs typeface="Arial" panose="020B0604020202020204" pitchFamily="34" charset="0"/>
            </a:rPr>
            <a:t>Nächste Kategorie</a:t>
          </a:r>
        </a:p>
      </xdr:txBody>
    </xdr:sp>
    <xdr:clientData/>
  </xdr:twoCellAnchor>
  <xdr:twoCellAnchor>
    <xdr:from>
      <xdr:col>9</xdr:col>
      <xdr:colOff>23844</xdr:colOff>
      <xdr:row>0</xdr:row>
      <xdr:rowOff>125135</xdr:rowOff>
    </xdr:from>
    <xdr:to>
      <xdr:col>9</xdr:col>
      <xdr:colOff>1499267</xdr:colOff>
      <xdr:row>2</xdr:row>
      <xdr:rowOff>27935</xdr:rowOff>
    </xdr:to>
    <xdr:sp macro="" textlink="">
      <xdr:nvSpPr>
        <xdr:cNvPr id="4" name="Pfeil: nach rechts 3">
          <a:hlinkClick xmlns:r="http://schemas.openxmlformats.org/officeDocument/2006/relationships" r:id="rId2"/>
          <a:extLst>
            <a:ext uri="{FF2B5EF4-FFF2-40B4-BE49-F238E27FC236}">
              <a16:creationId xmlns:a16="http://schemas.microsoft.com/office/drawing/2014/main" id="{974C2B1E-D3A1-4928-AEB7-2338A47E3DE8}"/>
            </a:ext>
          </a:extLst>
        </xdr:cNvPr>
        <xdr:cNvSpPr/>
      </xdr:nvSpPr>
      <xdr:spPr>
        <a:xfrm flipH="1">
          <a:off x="7720044" y="125135"/>
          <a:ext cx="1475423" cy="360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de-DE" sz="1050">
              <a:latin typeface="Arial" panose="020B0604020202020204" pitchFamily="34" charset="0"/>
              <a:cs typeface="Arial" panose="020B0604020202020204" pitchFamily="34" charset="0"/>
            </a:rPr>
            <a:t>Vorherige Kategorie</a:t>
          </a:r>
        </a:p>
      </xdr:txBody>
    </xdr:sp>
    <xdr:clientData/>
  </xdr:twoCellAnchor>
  <xdr:twoCellAnchor>
    <xdr:from>
      <xdr:col>9</xdr:col>
      <xdr:colOff>1554231</xdr:colOff>
      <xdr:row>0</xdr:row>
      <xdr:rowOff>128351</xdr:rowOff>
    </xdr:from>
    <xdr:to>
      <xdr:col>9</xdr:col>
      <xdr:colOff>3030231</xdr:colOff>
      <xdr:row>2</xdr:row>
      <xdr:rowOff>31151</xdr:rowOff>
    </xdr:to>
    <xdr:sp macro="" textlink="">
      <xdr:nvSpPr>
        <xdr:cNvPr id="5" name="Pfeil: nach rechts 2">
          <a:hlinkClick xmlns:r="http://schemas.openxmlformats.org/officeDocument/2006/relationships" r:id="rId1"/>
          <a:extLst>
            <a:ext uri="{FF2B5EF4-FFF2-40B4-BE49-F238E27FC236}">
              <a16:creationId xmlns:a16="http://schemas.microsoft.com/office/drawing/2014/main" id="{ECEC3DBD-7E69-406C-8124-9BCCDBF1438F}"/>
            </a:ext>
          </a:extLst>
        </xdr:cNvPr>
        <xdr:cNvSpPr/>
      </xdr:nvSpPr>
      <xdr:spPr>
        <a:xfrm>
          <a:off x="9183756" y="128351"/>
          <a:ext cx="1409325" cy="360000"/>
        </a:xfrm>
        <a:prstGeom prst="rightArrow">
          <a:avLst/>
        </a:prstGeom>
        <a:solidFill>
          <a:srgbClr val="436F8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de-DE" sz="1050">
              <a:latin typeface="Arial" panose="020B0604020202020204" pitchFamily="34" charset="0"/>
              <a:cs typeface="Arial" panose="020B0604020202020204" pitchFamily="34" charset="0"/>
            </a:rPr>
            <a:t>Nächste Kategorie</a:t>
          </a:r>
        </a:p>
      </xdr:txBody>
    </xdr:sp>
    <xdr:clientData/>
  </xdr:twoCellAnchor>
  <xdr:twoCellAnchor>
    <xdr:from>
      <xdr:col>9</xdr:col>
      <xdr:colOff>23844</xdr:colOff>
      <xdr:row>0</xdr:row>
      <xdr:rowOff>125135</xdr:rowOff>
    </xdr:from>
    <xdr:to>
      <xdr:col>9</xdr:col>
      <xdr:colOff>1499267</xdr:colOff>
      <xdr:row>2</xdr:row>
      <xdr:rowOff>27935</xdr:rowOff>
    </xdr:to>
    <xdr:sp macro="" textlink="">
      <xdr:nvSpPr>
        <xdr:cNvPr id="6" name="Pfeil: nach rechts 3">
          <a:hlinkClick xmlns:r="http://schemas.openxmlformats.org/officeDocument/2006/relationships" r:id="rId2"/>
          <a:extLst>
            <a:ext uri="{FF2B5EF4-FFF2-40B4-BE49-F238E27FC236}">
              <a16:creationId xmlns:a16="http://schemas.microsoft.com/office/drawing/2014/main" id="{695E8B7E-ED20-4B0A-958D-8E3344CDC6D7}"/>
            </a:ext>
          </a:extLst>
        </xdr:cNvPr>
        <xdr:cNvSpPr/>
      </xdr:nvSpPr>
      <xdr:spPr>
        <a:xfrm flipH="1">
          <a:off x="7653369" y="125135"/>
          <a:ext cx="1475423" cy="360000"/>
        </a:xfrm>
        <a:prstGeom prst="rightArrow">
          <a:avLst/>
        </a:prstGeom>
        <a:solidFill>
          <a:srgbClr val="436F8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de-DE" sz="1050">
              <a:latin typeface="Arial" panose="020B0604020202020204" pitchFamily="34" charset="0"/>
              <a:cs typeface="Arial" panose="020B0604020202020204" pitchFamily="34" charset="0"/>
            </a:rPr>
            <a:t>Vorherige Kategorie</a:t>
          </a:r>
        </a:p>
      </xdr:txBody>
    </xdr:sp>
    <xdr:clientData/>
  </xdr:twoCellAnchor>
  <xdr:twoCellAnchor editAs="oneCell">
    <xdr:from>
      <xdr:col>10</xdr:col>
      <xdr:colOff>149676</xdr:colOff>
      <xdr:row>21</xdr:row>
      <xdr:rowOff>98007</xdr:rowOff>
    </xdr:from>
    <xdr:to>
      <xdr:col>12</xdr:col>
      <xdr:colOff>396127</xdr:colOff>
      <xdr:row>28</xdr:row>
      <xdr:rowOff>101</xdr:rowOff>
    </xdr:to>
    <xdr:pic>
      <xdr:nvPicPr>
        <xdr:cNvPr id="7" name="Grafik 6"/>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8585" t="4880" r="6938"/>
        <a:stretch/>
      </xdr:blipFill>
      <xdr:spPr>
        <a:xfrm>
          <a:off x="10741476" y="4898607"/>
          <a:ext cx="1770451" cy="1235594"/>
        </a:xfrm>
        <a:prstGeom prst="rect">
          <a:avLst/>
        </a:prstGeom>
      </xdr:spPr>
    </xdr:pic>
    <xdr:clientData/>
  </xdr:twoCellAnchor>
  <xdr:twoCellAnchor>
    <xdr:from>
      <xdr:col>1</xdr:col>
      <xdr:colOff>1724026</xdr:colOff>
      <xdr:row>0</xdr:row>
      <xdr:rowOff>152400</xdr:rowOff>
    </xdr:from>
    <xdr:to>
      <xdr:col>1</xdr:col>
      <xdr:colOff>2053891</xdr:colOff>
      <xdr:row>1</xdr:row>
      <xdr:rowOff>235500</xdr:rowOff>
    </xdr:to>
    <xdr:pic>
      <xdr:nvPicPr>
        <xdr:cNvPr id="8" name="Grafik 7"/>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219326" y="152400"/>
          <a:ext cx="329865" cy="2736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91440</xdr:colOff>
          <xdr:row>10</xdr:row>
          <xdr:rowOff>167640</xdr:rowOff>
        </xdr:from>
        <xdr:to>
          <xdr:col>2</xdr:col>
          <xdr:colOff>281940</xdr:colOff>
          <xdr:row>10</xdr:row>
          <xdr:rowOff>342900</xdr:rowOff>
        </xdr:to>
        <xdr:sp macro="" textlink="">
          <xdr:nvSpPr>
            <xdr:cNvPr id="17466" name="Option Button 58" hidden="1">
              <a:extLst>
                <a:ext uri="{63B3BB69-23CF-44E3-9099-C40C66FF867C}">
                  <a14:compatExt spid="_x0000_s17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8</xdr:col>
          <xdr:colOff>0</xdr:colOff>
          <xdr:row>10</xdr:row>
          <xdr:rowOff>335280</xdr:rowOff>
        </xdr:to>
        <xdr:sp macro="" textlink="">
          <xdr:nvSpPr>
            <xdr:cNvPr id="17467" name="Group Box 59" hidden="1">
              <a:extLst>
                <a:ext uri="{63B3BB69-23CF-44E3-9099-C40C66FF867C}">
                  <a14:compatExt spid="_x0000_s1746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10</xdr:row>
          <xdr:rowOff>167640</xdr:rowOff>
        </xdr:from>
        <xdr:to>
          <xdr:col>3</xdr:col>
          <xdr:colOff>281940</xdr:colOff>
          <xdr:row>10</xdr:row>
          <xdr:rowOff>342900</xdr:rowOff>
        </xdr:to>
        <xdr:sp macro="" textlink="">
          <xdr:nvSpPr>
            <xdr:cNvPr id="17468" name="Option Button 60" hidden="1">
              <a:extLst>
                <a:ext uri="{63B3BB69-23CF-44E3-9099-C40C66FF867C}">
                  <a14:compatExt spid="_x0000_s17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91440</xdr:colOff>
          <xdr:row>10</xdr:row>
          <xdr:rowOff>167640</xdr:rowOff>
        </xdr:from>
        <xdr:to>
          <xdr:col>4</xdr:col>
          <xdr:colOff>281940</xdr:colOff>
          <xdr:row>10</xdr:row>
          <xdr:rowOff>342900</xdr:rowOff>
        </xdr:to>
        <xdr:sp macro="" textlink="">
          <xdr:nvSpPr>
            <xdr:cNvPr id="17469" name="Option Button 61" hidden="1">
              <a:extLst>
                <a:ext uri="{63B3BB69-23CF-44E3-9099-C40C66FF867C}">
                  <a14:compatExt spid="_x0000_s17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91440</xdr:colOff>
          <xdr:row>10</xdr:row>
          <xdr:rowOff>167640</xdr:rowOff>
        </xdr:from>
        <xdr:to>
          <xdr:col>5</xdr:col>
          <xdr:colOff>281940</xdr:colOff>
          <xdr:row>10</xdr:row>
          <xdr:rowOff>342900</xdr:rowOff>
        </xdr:to>
        <xdr:sp macro="" textlink="">
          <xdr:nvSpPr>
            <xdr:cNvPr id="17470" name="Option Button 62" hidden="1">
              <a:extLst>
                <a:ext uri="{63B3BB69-23CF-44E3-9099-C40C66FF867C}">
                  <a14:compatExt spid="_x0000_s17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xdr:colOff>
          <xdr:row>10</xdr:row>
          <xdr:rowOff>167640</xdr:rowOff>
        </xdr:from>
        <xdr:to>
          <xdr:col>6</xdr:col>
          <xdr:colOff>281940</xdr:colOff>
          <xdr:row>10</xdr:row>
          <xdr:rowOff>342900</xdr:rowOff>
        </xdr:to>
        <xdr:sp macro="" textlink="">
          <xdr:nvSpPr>
            <xdr:cNvPr id="17471" name="Option Button 63" hidden="1">
              <a:extLst>
                <a:ext uri="{63B3BB69-23CF-44E3-9099-C40C66FF867C}">
                  <a14:compatExt spid="_x0000_s17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10</xdr:row>
          <xdr:rowOff>167640</xdr:rowOff>
        </xdr:from>
        <xdr:to>
          <xdr:col>7</xdr:col>
          <xdr:colOff>281940</xdr:colOff>
          <xdr:row>10</xdr:row>
          <xdr:rowOff>342900</xdr:rowOff>
        </xdr:to>
        <xdr:sp macro="" textlink="">
          <xdr:nvSpPr>
            <xdr:cNvPr id="17472" name="Option Button 64" hidden="1">
              <a:extLst>
                <a:ext uri="{63B3BB69-23CF-44E3-9099-C40C66FF867C}">
                  <a14:compatExt spid="_x0000_s17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91440</xdr:colOff>
          <xdr:row>9</xdr:row>
          <xdr:rowOff>137160</xdr:rowOff>
        </xdr:from>
        <xdr:to>
          <xdr:col>2</xdr:col>
          <xdr:colOff>281940</xdr:colOff>
          <xdr:row>9</xdr:row>
          <xdr:rowOff>320040</xdr:rowOff>
        </xdr:to>
        <xdr:sp macro="" textlink="">
          <xdr:nvSpPr>
            <xdr:cNvPr id="17473" name="Option Button 65" hidden="1">
              <a:extLst>
                <a:ext uri="{63B3BB69-23CF-44E3-9099-C40C66FF867C}">
                  <a14:compatExt spid="_x0000_s17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487680</xdr:rowOff>
        </xdr:from>
        <xdr:to>
          <xdr:col>8</xdr:col>
          <xdr:colOff>0</xdr:colOff>
          <xdr:row>10</xdr:row>
          <xdr:rowOff>15240</xdr:rowOff>
        </xdr:to>
        <xdr:sp macro="" textlink="">
          <xdr:nvSpPr>
            <xdr:cNvPr id="17474" name="Group Box 66" hidden="1">
              <a:extLst>
                <a:ext uri="{63B3BB69-23CF-44E3-9099-C40C66FF867C}">
                  <a14:compatExt spid="_x0000_s174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9</xdr:row>
          <xdr:rowOff>137160</xdr:rowOff>
        </xdr:from>
        <xdr:to>
          <xdr:col>3</xdr:col>
          <xdr:colOff>281940</xdr:colOff>
          <xdr:row>9</xdr:row>
          <xdr:rowOff>320040</xdr:rowOff>
        </xdr:to>
        <xdr:sp macro="" textlink="">
          <xdr:nvSpPr>
            <xdr:cNvPr id="17475" name="Option Button 67" hidden="1">
              <a:extLst>
                <a:ext uri="{63B3BB69-23CF-44E3-9099-C40C66FF867C}">
                  <a14:compatExt spid="_x0000_s17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91440</xdr:colOff>
          <xdr:row>9</xdr:row>
          <xdr:rowOff>137160</xdr:rowOff>
        </xdr:from>
        <xdr:to>
          <xdr:col>4</xdr:col>
          <xdr:colOff>281940</xdr:colOff>
          <xdr:row>9</xdr:row>
          <xdr:rowOff>320040</xdr:rowOff>
        </xdr:to>
        <xdr:sp macro="" textlink="">
          <xdr:nvSpPr>
            <xdr:cNvPr id="17476" name="Option Button 68" hidden="1">
              <a:extLst>
                <a:ext uri="{63B3BB69-23CF-44E3-9099-C40C66FF867C}">
                  <a14:compatExt spid="_x0000_s17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91440</xdr:colOff>
          <xdr:row>9</xdr:row>
          <xdr:rowOff>137160</xdr:rowOff>
        </xdr:from>
        <xdr:to>
          <xdr:col>5</xdr:col>
          <xdr:colOff>281940</xdr:colOff>
          <xdr:row>9</xdr:row>
          <xdr:rowOff>320040</xdr:rowOff>
        </xdr:to>
        <xdr:sp macro="" textlink="">
          <xdr:nvSpPr>
            <xdr:cNvPr id="17477" name="Option Button 69" hidden="1">
              <a:extLst>
                <a:ext uri="{63B3BB69-23CF-44E3-9099-C40C66FF867C}">
                  <a14:compatExt spid="_x0000_s17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xdr:colOff>
          <xdr:row>9</xdr:row>
          <xdr:rowOff>137160</xdr:rowOff>
        </xdr:from>
        <xdr:to>
          <xdr:col>6</xdr:col>
          <xdr:colOff>281940</xdr:colOff>
          <xdr:row>9</xdr:row>
          <xdr:rowOff>320040</xdr:rowOff>
        </xdr:to>
        <xdr:sp macro="" textlink="">
          <xdr:nvSpPr>
            <xdr:cNvPr id="17478" name="Option Button 70" hidden="1">
              <a:extLst>
                <a:ext uri="{63B3BB69-23CF-44E3-9099-C40C66FF867C}">
                  <a14:compatExt spid="_x0000_s17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9</xdr:row>
          <xdr:rowOff>137160</xdr:rowOff>
        </xdr:from>
        <xdr:to>
          <xdr:col>7</xdr:col>
          <xdr:colOff>281940</xdr:colOff>
          <xdr:row>9</xdr:row>
          <xdr:rowOff>320040</xdr:rowOff>
        </xdr:to>
        <xdr:sp macro="" textlink="">
          <xdr:nvSpPr>
            <xdr:cNvPr id="17479" name="Option Button 71" hidden="1">
              <a:extLst>
                <a:ext uri="{63B3BB69-23CF-44E3-9099-C40C66FF867C}">
                  <a14:compatExt spid="_x0000_s17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327660</xdr:rowOff>
        </xdr:from>
        <xdr:to>
          <xdr:col>8</xdr:col>
          <xdr:colOff>0</xdr:colOff>
          <xdr:row>16</xdr:row>
          <xdr:rowOff>190500</xdr:rowOff>
        </xdr:to>
        <xdr:sp macro="" textlink="">
          <xdr:nvSpPr>
            <xdr:cNvPr id="17481" name="Group Box 73" hidden="1">
              <a:extLst>
                <a:ext uri="{63B3BB69-23CF-44E3-9099-C40C66FF867C}">
                  <a14:compatExt spid="_x0000_s174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91440</xdr:colOff>
          <xdr:row>5</xdr:row>
          <xdr:rowOff>76200</xdr:rowOff>
        </xdr:from>
        <xdr:to>
          <xdr:col>2</xdr:col>
          <xdr:colOff>281940</xdr:colOff>
          <xdr:row>5</xdr:row>
          <xdr:rowOff>259080</xdr:rowOff>
        </xdr:to>
        <xdr:sp macro="" textlink="">
          <xdr:nvSpPr>
            <xdr:cNvPr id="17487" name="Option Button 79" hidden="1">
              <a:extLst>
                <a:ext uri="{63B3BB69-23CF-44E3-9099-C40C66FF867C}">
                  <a14:compatExt spid="_x0000_s17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xdr:row>
          <xdr:rowOff>198120</xdr:rowOff>
        </xdr:from>
        <xdr:to>
          <xdr:col>8</xdr:col>
          <xdr:colOff>0</xdr:colOff>
          <xdr:row>6</xdr:row>
          <xdr:rowOff>167640</xdr:rowOff>
        </xdr:to>
        <xdr:sp macro="" textlink="">
          <xdr:nvSpPr>
            <xdr:cNvPr id="17488" name="Group Box 80" hidden="1">
              <a:extLst>
                <a:ext uri="{63B3BB69-23CF-44E3-9099-C40C66FF867C}">
                  <a14:compatExt spid="_x0000_s1748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5</xdr:row>
          <xdr:rowOff>76200</xdr:rowOff>
        </xdr:from>
        <xdr:to>
          <xdr:col>3</xdr:col>
          <xdr:colOff>281940</xdr:colOff>
          <xdr:row>5</xdr:row>
          <xdr:rowOff>259080</xdr:rowOff>
        </xdr:to>
        <xdr:sp macro="" textlink="">
          <xdr:nvSpPr>
            <xdr:cNvPr id="17489" name="Option Button 81" hidden="1">
              <a:extLst>
                <a:ext uri="{63B3BB69-23CF-44E3-9099-C40C66FF867C}">
                  <a14:compatExt spid="_x0000_s17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91440</xdr:colOff>
          <xdr:row>5</xdr:row>
          <xdr:rowOff>76200</xdr:rowOff>
        </xdr:from>
        <xdr:to>
          <xdr:col>4</xdr:col>
          <xdr:colOff>281940</xdr:colOff>
          <xdr:row>5</xdr:row>
          <xdr:rowOff>259080</xdr:rowOff>
        </xdr:to>
        <xdr:sp macro="" textlink="">
          <xdr:nvSpPr>
            <xdr:cNvPr id="17490" name="Option Button 82" hidden="1">
              <a:extLst>
                <a:ext uri="{63B3BB69-23CF-44E3-9099-C40C66FF867C}">
                  <a14:compatExt spid="_x0000_s17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91440</xdr:colOff>
          <xdr:row>5</xdr:row>
          <xdr:rowOff>76200</xdr:rowOff>
        </xdr:from>
        <xdr:to>
          <xdr:col>5</xdr:col>
          <xdr:colOff>281940</xdr:colOff>
          <xdr:row>5</xdr:row>
          <xdr:rowOff>259080</xdr:rowOff>
        </xdr:to>
        <xdr:sp macro="" textlink="">
          <xdr:nvSpPr>
            <xdr:cNvPr id="17491" name="Option Button 83" hidden="1">
              <a:extLst>
                <a:ext uri="{63B3BB69-23CF-44E3-9099-C40C66FF867C}">
                  <a14:compatExt spid="_x0000_s17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xdr:colOff>
          <xdr:row>5</xdr:row>
          <xdr:rowOff>76200</xdr:rowOff>
        </xdr:from>
        <xdr:to>
          <xdr:col>6</xdr:col>
          <xdr:colOff>281940</xdr:colOff>
          <xdr:row>5</xdr:row>
          <xdr:rowOff>259080</xdr:rowOff>
        </xdr:to>
        <xdr:sp macro="" textlink="">
          <xdr:nvSpPr>
            <xdr:cNvPr id="17492" name="Option Button 84" hidden="1">
              <a:extLst>
                <a:ext uri="{63B3BB69-23CF-44E3-9099-C40C66FF867C}">
                  <a14:compatExt spid="_x0000_s17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5</xdr:row>
          <xdr:rowOff>76200</xdr:rowOff>
        </xdr:from>
        <xdr:to>
          <xdr:col>7</xdr:col>
          <xdr:colOff>281940</xdr:colOff>
          <xdr:row>5</xdr:row>
          <xdr:rowOff>259080</xdr:rowOff>
        </xdr:to>
        <xdr:sp macro="" textlink="">
          <xdr:nvSpPr>
            <xdr:cNvPr id="17493" name="Option Button 85" hidden="1">
              <a:extLst>
                <a:ext uri="{63B3BB69-23CF-44E3-9099-C40C66FF867C}">
                  <a14:compatExt spid="_x0000_s17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91440</xdr:colOff>
          <xdr:row>6</xdr:row>
          <xdr:rowOff>83820</xdr:rowOff>
        </xdr:from>
        <xdr:to>
          <xdr:col>2</xdr:col>
          <xdr:colOff>281940</xdr:colOff>
          <xdr:row>6</xdr:row>
          <xdr:rowOff>259080</xdr:rowOff>
        </xdr:to>
        <xdr:sp macro="" textlink="">
          <xdr:nvSpPr>
            <xdr:cNvPr id="17494" name="Option Button 86" hidden="1">
              <a:extLst>
                <a:ext uri="{63B3BB69-23CF-44E3-9099-C40C66FF867C}">
                  <a14:compatExt spid="_x0000_s17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8</xdr:col>
          <xdr:colOff>0</xdr:colOff>
          <xdr:row>7</xdr:row>
          <xdr:rowOff>0</xdr:rowOff>
        </xdr:to>
        <xdr:sp macro="" textlink="">
          <xdr:nvSpPr>
            <xdr:cNvPr id="17495" name="Group Box 87" hidden="1">
              <a:extLst>
                <a:ext uri="{63B3BB69-23CF-44E3-9099-C40C66FF867C}">
                  <a14:compatExt spid="_x0000_s1749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6</xdr:row>
          <xdr:rowOff>83820</xdr:rowOff>
        </xdr:from>
        <xdr:to>
          <xdr:col>3</xdr:col>
          <xdr:colOff>281940</xdr:colOff>
          <xdr:row>6</xdr:row>
          <xdr:rowOff>259080</xdr:rowOff>
        </xdr:to>
        <xdr:sp macro="" textlink="">
          <xdr:nvSpPr>
            <xdr:cNvPr id="17496" name="Option Button 88" hidden="1">
              <a:extLst>
                <a:ext uri="{63B3BB69-23CF-44E3-9099-C40C66FF867C}">
                  <a14:compatExt spid="_x0000_s17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91440</xdr:colOff>
          <xdr:row>6</xdr:row>
          <xdr:rowOff>83820</xdr:rowOff>
        </xdr:from>
        <xdr:to>
          <xdr:col>4</xdr:col>
          <xdr:colOff>281940</xdr:colOff>
          <xdr:row>6</xdr:row>
          <xdr:rowOff>259080</xdr:rowOff>
        </xdr:to>
        <xdr:sp macro="" textlink="">
          <xdr:nvSpPr>
            <xdr:cNvPr id="17497" name="Option Button 89" hidden="1">
              <a:extLst>
                <a:ext uri="{63B3BB69-23CF-44E3-9099-C40C66FF867C}">
                  <a14:compatExt spid="_x0000_s17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91440</xdr:colOff>
          <xdr:row>6</xdr:row>
          <xdr:rowOff>83820</xdr:rowOff>
        </xdr:from>
        <xdr:to>
          <xdr:col>5</xdr:col>
          <xdr:colOff>281940</xdr:colOff>
          <xdr:row>6</xdr:row>
          <xdr:rowOff>259080</xdr:rowOff>
        </xdr:to>
        <xdr:sp macro="" textlink="">
          <xdr:nvSpPr>
            <xdr:cNvPr id="17498" name="Option Button 90" hidden="1">
              <a:extLst>
                <a:ext uri="{63B3BB69-23CF-44E3-9099-C40C66FF867C}">
                  <a14:compatExt spid="_x0000_s17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xdr:colOff>
          <xdr:row>6</xdr:row>
          <xdr:rowOff>83820</xdr:rowOff>
        </xdr:from>
        <xdr:to>
          <xdr:col>6</xdr:col>
          <xdr:colOff>281940</xdr:colOff>
          <xdr:row>6</xdr:row>
          <xdr:rowOff>259080</xdr:rowOff>
        </xdr:to>
        <xdr:sp macro="" textlink="">
          <xdr:nvSpPr>
            <xdr:cNvPr id="17499" name="Option Button 91" hidden="1">
              <a:extLst>
                <a:ext uri="{63B3BB69-23CF-44E3-9099-C40C66FF867C}">
                  <a14:compatExt spid="_x0000_s17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6</xdr:row>
          <xdr:rowOff>83820</xdr:rowOff>
        </xdr:from>
        <xdr:to>
          <xdr:col>7</xdr:col>
          <xdr:colOff>281940</xdr:colOff>
          <xdr:row>6</xdr:row>
          <xdr:rowOff>259080</xdr:rowOff>
        </xdr:to>
        <xdr:sp macro="" textlink="">
          <xdr:nvSpPr>
            <xdr:cNvPr id="17500" name="Option Button 92" hidden="1">
              <a:extLst>
                <a:ext uri="{63B3BB69-23CF-44E3-9099-C40C66FF867C}">
                  <a14:compatExt spid="_x0000_s17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91440</xdr:colOff>
          <xdr:row>7</xdr:row>
          <xdr:rowOff>76200</xdr:rowOff>
        </xdr:from>
        <xdr:to>
          <xdr:col>2</xdr:col>
          <xdr:colOff>281940</xdr:colOff>
          <xdr:row>7</xdr:row>
          <xdr:rowOff>251460</xdr:rowOff>
        </xdr:to>
        <xdr:sp macro="" textlink="">
          <xdr:nvSpPr>
            <xdr:cNvPr id="17501" name="Option Button 93" hidden="1">
              <a:extLst>
                <a:ext uri="{63B3BB69-23CF-44E3-9099-C40C66FF867C}">
                  <a14:compatExt spid="_x0000_s17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8</xdr:col>
          <xdr:colOff>0</xdr:colOff>
          <xdr:row>8</xdr:row>
          <xdr:rowOff>0</xdr:rowOff>
        </xdr:to>
        <xdr:sp macro="" textlink="">
          <xdr:nvSpPr>
            <xdr:cNvPr id="17502" name="Group Box 94" hidden="1">
              <a:extLst>
                <a:ext uri="{63B3BB69-23CF-44E3-9099-C40C66FF867C}">
                  <a14:compatExt spid="_x0000_s1750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7</xdr:row>
          <xdr:rowOff>76200</xdr:rowOff>
        </xdr:from>
        <xdr:to>
          <xdr:col>3</xdr:col>
          <xdr:colOff>281940</xdr:colOff>
          <xdr:row>7</xdr:row>
          <xdr:rowOff>251460</xdr:rowOff>
        </xdr:to>
        <xdr:sp macro="" textlink="">
          <xdr:nvSpPr>
            <xdr:cNvPr id="17503" name="Option Button 95" hidden="1">
              <a:extLst>
                <a:ext uri="{63B3BB69-23CF-44E3-9099-C40C66FF867C}">
                  <a14:compatExt spid="_x0000_s17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91440</xdr:colOff>
          <xdr:row>7</xdr:row>
          <xdr:rowOff>76200</xdr:rowOff>
        </xdr:from>
        <xdr:to>
          <xdr:col>4</xdr:col>
          <xdr:colOff>281940</xdr:colOff>
          <xdr:row>7</xdr:row>
          <xdr:rowOff>251460</xdr:rowOff>
        </xdr:to>
        <xdr:sp macro="" textlink="">
          <xdr:nvSpPr>
            <xdr:cNvPr id="17504" name="Option Button 96" hidden="1">
              <a:extLst>
                <a:ext uri="{63B3BB69-23CF-44E3-9099-C40C66FF867C}">
                  <a14:compatExt spid="_x0000_s17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91440</xdr:colOff>
          <xdr:row>7</xdr:row>
          <xdr:rowOff>76200</xdr:rowOff>
        </xdr:from>
        <xdr:to>
          <xdr:col>5</xdr:col>
          <xdr:colOff>281940</xdr:colOff>
          <xdr:row>7</xdr:row>
          <xdr:rowOff>251460</xdr:rowOff>
        </xdr:to>
        <xdr:sp macro="" textlink="">
          <xdr:nvSpPr>
            <xdr:cNvPr id="17505" name="Option Button 97" hidden="1">
              <a:extLst>
                <a:ext uri="{63B3BB69-23CF-44E3-9099-C40C66FF867C}">
                  <a14:compatExt spid="_x0000_s17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xdr:colOff>
          <xdr:row>7</xdr:row>
          <xdr:rowOff>76200</xdr:rowOff>
        </xdr:from>
        <xdr:to>
          <xdr:col>6</xdr:col>
          <xdr:colOff>281940</xdr:colOff>
          <xdr:row>7</xdr:row>
          <xdr:rowOff>251460</xdr:rowOff>
        </xdr:to>
        <xdr:sp macro="" textlink="">
          <xdr:nvSpPr>
            <xdr:cNvPr id="17506" name="Option Button 98" hidden="1">
              <a:extLst>
                <a:ext uri="{63B3BB69-23CF-44E3-9099-C40C66FF867C}">
                  <a14:compatExt spid="_x0000_s17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7</xdr:row>
          <xdr:rowOff>76200</xdr:rowOff>
        </xdr:from>
        <xdr:to>
          <xdr:col>7</xdr:col>
          <xdr:colOff>281940</xdr:colOff>
          <xdr:row>7</xdr:row>
          <xdr:rowOff>251460</xdr:rowOff>
        </xdr:to>
        <xdr:sp macro="" textlink="">
          <xdr:nvSpPr>
            <xdr:cNvPr id="17507" name="Option Button 99" hidden="1">
              <a:extLst>
                <a:ext uri="{63B3BB69-23CF-44E3-9099-C40C66FF867C}">
                  <a14:compatExt spid="_x0000_s17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91440</xdr:colOff>
          <xdr:row>8</xdr:row>
          <xdr:rowOff>99060</xdr:rowOff>
        </xdr:from>
        <xdr:to>
          <xdr:col>2</xdr:col>
          <xdr:colOff>281940</xdr:colOff>
          <xdr:row>8</xdr:row>
          <xdr:rowOff>281940</xdr:rowOff>
        </xdr:to>
        <xdr:sp macro="" textlink="">
          <xdr:nvSpPr>
            <xdr:cNvPr id="17508" name="Option Button 100" hidden="1">
              <a:extLst>
                <a:ext uri="{63B3BB69-23CF-44E3-9099-C40C66FF867C}">
                  <a14:compatExt spid="_x0000_s17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327660</xdr:rowOff>
        </xdr:from>
        <xdr:to>
          <xdr:col>8</xdr:col>
          <xdr:colOff>0</xdr:colOff>
          <xdr:row>9</xdr:row>
          <xdr:rowOff>106680</xdr:rowOff>
        </xdr:to>
        <xdr:sp macro="" textlink="">
          <xdr:nvSpPr>
            <xdr:cNvPr id="17509" name="Group Box 101" hidden="1">
              <a:extLst>
                <a:ext uri="{63B3BB69-23CF-44E3-9099-C40C66FF867C}">
                  <a14:compatExt spid="_x0000_s1750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8</xdr:row>
          <xdr:rowOff>99060</xdr:rowOff>
        </xdr:from>
        <xdr:to>
          <xdr:col>3</xdr:col>
          <xdr:colOff>281940</xdr:colOff>
          <xdr:row>8</xdr:row>
          <xdr:rowOff>281940</xdr:rowOff>
        </xdr:to>
        <xdr:sp macro="" textlink="">
          <xdr:nvSpPr>
            <xdr:cNvPr id="17510" name="Option Button 102" hidden="1">
              <a:extLst>
                <a:ext uri="{63B3BB69-23CF-44E3-9099-C40C66FF867C}">
                  <a14:compatExt spid="_x0000_s17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91440</xdr:colOff>
          <xdr:row>8</xdr:row>
          <xdr:rowOff>99060</xdr:rowOff>
        </xdr:from>
        <xdr:to>
          <xdr:col>4</xdr:col>
          <xdr:colOff>281940</xdr:colOff>
          <xdr:row>8</xdr:row>
          <xdr:rowOff>281940</xdr:rowOff>
        </xdr:to>
        <xdr:sp macro="" textlink="">
          <xdr:nvSpPr>
            <xdr:cNvPr id="17511" name="Option Button 103" hidden="1">
              <a:extLst>
                <a:ext uri="{63B3BB69-23CF-44E3-9099-C40C66FF867C}">
                  <a14:compatExt spid="_x0000_s17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91440</xdr:colOff>
          <xdr:row>8</xdr:row>
          <xdr:rowOff>99060</xdr:rowOff>
        </xdr:from>
        <xdr:to>
          <xdr:col>5</xdr:col>
          <xdr:colOff>281940</xdr:colOff>
          <xdr:row>8</xdr:row>
          <xdr:rowOff>281940</xdr:rowOff>
        </xdr:to>
        <xdr:sp macro="" textlink="">
          <xdr:nvSpPr>
            <xdr:cNvPr id="17512" name="Option Button 104" hidden="1">
              <a:extLst>
                <a:ext uri="{63B3BB69-23CF-44E3-9099-C40C66FF867C}">
                  <a14:compatExt spid="_x0000_s17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xdr:colOff>
          <xdr:row>8</xdr:row>
          <xdr:rowOff>99060</xdr:rowOff>
        </xdr:from>
        <xdr:to>
          <xdr:col>6</xdr:col>
          <xdr:colOff>281940</xdr:colOff>
          <xdr:row>8</xdr:row>
          <xdr:rowOff>281940</xdr:rowOff>
        </xdr:to>
        <xdr:sp macro="" textlink="">
          <xdr:nvSpPr>
            <xdr:cNvPr id="17513" name="Option Button 105" hidden="1">
              <a:extLst>
                <a:ext uri="{63B3BB69-23CF-44E3-9099-C40C66FF867C}">
                  <a14:compatExt spid="_x0000_s17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8</xdr:row>
          <xdr:rowOff>99060</xdr:rowOff>
        </xdr:from>
        <xdr:to>
          <xdr:col>7</xdr:col>
          <xdr:colOff>281940</xdr:colOff>
          <xdr:row>8</xdr:row>
          <xdr:rowOff>281940</xdr:rowOff>
        </xdr:to>
        <xdr:sp macro="" textlink="">
          <xdr:nvSpPr>
            <xdr:cNvPr id="17514" name="Option Button 106" hidden="1">
              <a:extLst>
                <a:ext uri="{63B3BB69-23CF-44E3-9099-C40C66FF867C}">
                  <a14:compatExt spid="_x0000_s17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74083</xdr:colOff>
      <xdr:row>0</xdr:row>
      <xdr:rowOff>148245</xdr:rowOff>
    </xdr:from>
    <xdr:to>
      <xdr:col>0</xdr:col>
      <xdr:colOff>434083</xdr:colOff>
      <xdr:row>2</xdr:row>
      <xdr:rowOff>53162</xdr:rowOff>
    </xdr:to>
    <xdr:pic>
      <xdr:nvPicPr>
        <xdr:cNvPr id="60" name="Grafik 59">
          <a:hlinkClick xmlns:r="http://schemas.openxmlformats.org/officeDocument/2006/relationships" r:id="rId5"/>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74083" y="148245"/>
          <a:ext cx="360000" cy="36211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0</xdr:colOff>
          <xdr:row>9</xdr:row>
          <xdr:rowOff>198120</xdr:rowOff>
        </xdr:from>
        <xdr:to>
          <xdr:col>8</xdr:col>
          <xdr:colOff>0</xdr:colOff>
          <xdr:row>10</xdr:row>
          <xdr:rowOff>198120</xdr:rowOff>
        </xdr:to>
        <xdr:sp macro="" textlink="">
          <xdr:nvSpPr>
            <xdr:cNvPr id="17515" name="Group Box 107" hidden="1">
              <a:extLst>
                <a:ext uri="{63B3BB69-23CF-44E3-9099-C40C66FF867C}">
                  <a14:compatExt spid="_x0000_s1751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91440</xdr:colOff>
          <xdr:row>11</xdr:row>
          <xdr:rowOff>83820</xdr:rowOff>
        </xdr:from>
        <xdr:to>
          <xdr:col>2</xdr:col>
          <xdr:colOff>281940</xdr:colOff>
          <xdr:row>11</xdr:row>
          <xdr:rowOff>259080</xdr:rowOff>
        </xdr:to>
        <xdr:sp macro="" textlink="">
          <xdr:nvSpPr>
            <xdr:cNvPr id="17516" name="Option Button 108" hidden="1">
              <a:extLst>
                <a:ext uri="{63B3BB69-23CF-44E3-9099-C40C66FF867C}">
                  <a14:compatExt spid="_x0000_s17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8</xdr:col>
          <xdr:colOff>0</xdr:colOff>
          <xdr:row>11</xdr:row>
          <xdr:rowOff>335280</xdr:rowOff>
        </xdr:to>
        <xdr:sp macro="" textlink="">
          <xdr:nvSpPr>
            <xdr:cNvPr id="17517" name="Group Box 109" hidden="1">
              <a:extLst>
                <a:ext uri="{63B3BB69-23CF-44E3-9099-C40C66FF867C}">
                  <a14:compatExt spid="_x0000_s175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11</xdr:row>
          <xdr:rowOff>83820</xdr:rowOff>
        </xdr:from>
        <xdr:to>
          <xdr:col>3</xdr:col>
          <xdr:colOff>281940</xdr:colOff>
          <xdr:row>11</xdr:row>
          <xdr:rowOff>259080</xdr:rowOff>
        </xdr:to>
        <xdr:sp macro="" textlink="">
          <xdr:nvSpPr>
            <xdr:cNvPr id="17518" name="Option Button 110" hidden="1">
              <a:extLst>
                <a:ext uri="{63B3BB69-23CF-44E3-9099-C40C66FF867C}">
                  <a14:compatExt spid="_x0000_s17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91440</xdr:colOff>
          <xdr:row>11</xdr:row>
          <xdr:rowOff>83820</xdr:rowOff>
        </xdr:from>
        <xdr:to>
          <xdr:col>4</xdr:col>
          <xdr:colOff>281940</xdr:colOff>
          <xdr:row>11</xdr:row>
          <xdr:rowOff>259080</xdr:rowOff>
        </xdr:to>
        <xdr:sp macro="" textlink="">
          <xdr:nvSpPr>
            <xdr:cNvPr id="17519" name="Option Button 111" hidden="1">
              <a:extLst>
                <a:ext uri="{63B3BB69-23CF-44E3-9099-C40C66FF867C}">
                  <a14:compatExt spid="_x0000_s17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91440</xdr:colOff>
          <xdr:row>11</xdr:row>
          <xdr:rowOff>83820</xdr:rowOff>
        </xdr:from>
        <xdr:to>
          <xdr:col>5</xdr:col>
          <xdr:colOff>281940</xdr:colOff>
          <xdr:row>11</xdr:row>
          <xdr:rowOff>259080</xdr:rowOff>
        </xdr:to>
        <xdr:sp macro="" textlink="">
          <xdr:nvSpPr>
            <xdr:cNvPr id="17520" name="Option Button 112" hidden="1">
              <a:extLst>
                <a:ext uri="{63B3BB69-23CF-44E3-9099-C40C66FF867C}">
                  <a14:compatExt spid="_x0000_s17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xdr:colOff>
          <xdr:row>11</xdr:row>
          <xdr:rowOff>83820</xdr:rowOff>
        </xdr:from>
        <xdr:to>
          <xdr:col>6</xdr:col>
          <xdr:colOff>281940</xdr:colOff>
          <xdr:row>11</xdr:row>
          <xdr:rowOff>259080</xdr:rowOff>
        </xdr:to>
        <xdr:sp macro="" textlink="">
          <xdr:nvSpPr>
            <xdr:cNvPr id="17521" name="Option Button 113" hidden="1">
              <a:extLst>
                <a:ext uri="{63B3BB69-23CF-44E3-9099-C40C66FF867C}">
                  <a14:compatExt spid="_x0000_s17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11</xdr:row>
          <xdr:rowOff>83820</xdr:rowOff>
        </xdr:from>
        <xdr:to>
          <xdr:col>7</xdr:col>
          <xdr:colOff>281940</xdr:colOff>
          <xdr:row>11</xdr:row>
          <xdr:rowOff>259080</xdr:rowOff>
        </xdr:to>
        <xdr:sp macro="" textlink="">
          <xdr:nvSpPr>
            <xdr:cNvPr id="17522" name="Option Button 114" hidden="1">
              <a:extLst>
                <a:ext uri="{63B3BB69-23CF-44E3-9099-C40C66FF867C}">
                  <a14:compatExt spid="_x0000_s17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198120</xdr:rowOff>
        </xdr:from>
        <xdr:to>
          <xdr:col>8</xdr:col>
          <xdr:colOff>0</xdr:colOff>
          <xdr:row>11</xdr:row>
          <xdr:rowOff>167640</xdr:rowOff>
        </xdr:to>
        <xdr:sp macro="" textlink="">
          <xdr:nvSpPr>
            <xdr:cNvPr id="17523" name="Group Box 115" hidden="1">
              <a:extLst>
                <a:ext uri="{63B3BB69-23CF-44E3-9099-C40C66FF867C}">
                  <a14:compatExt spid="_x0000_s175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91440</xdr:colOff>
          <xdr:row>12</xdr:row>
          <xdr:rowOff>167640</xdr:rowOff>
        </xdr:from>
        <xdr:to>
          <xdr:col>2</xdr:col>
          <xdr:colOff>281940</xdr:colOff>
          <xdr:row>12</xdr:row>
          <xdr:rowOff>342900</xdr:rowOff>
        </xdr:to>
        <xdr:sp macro="" textlink="">
          <xdr:nvSpPr>
            <xdr:cNvPr id="17524" name="Option Button 116" hidden="1">
              <a:extLst>
                <a:ext uri="{63B3BB69-23CF-44E3-9099-C40C66FF867C}">
                  <a14:compatExt spid="_x0000_s17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335280</xdr:rowOff>
        </xdr:to>
        <xdr:sp macro="" textlink="">
          <xdr:nvSpPr>
            <xdr:cNvPr id="17525" name="Group Box 117" hidden="1">
              <a:extLst>
                <a:ext uri="{63B3BB69-23CF-44E3-9099-C40C66FF867C}">
                  <a14:compatExt spid="_x0000_s175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12</xdr:row>
          <xdr:rowOff>167640</xdr:rowOff>
        </xdr:from>
        <xdr:to>
          <xdr:col>3</xdr:col>
          <xdr:colOff>281940</xdr:colOff>
          <xdr:row>12</xdr:row>
          <xdr:rowOff>342900</xdr:rowOff>
        </xdr:to>
        <xdr:sp macro="" textlink="">
          <xdr:nvSpPr>
            <xdr:cNvPr id="17526" name="Option Button 118" hidden="1">
              <a:extLst>
                <a:ext uri="{63B3BB69-23CF-44E3-9099-C40C66FF867C}">
                  <a14:compatExt spid="_x0000_s17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91440</xdr:colOff>
          <xdr:row>12</xdr:row>
          <xdr:rowOff>167640</xdr:rowOff>
        </xdr:from>
        <xdr:to>
          <xdr:col>4</xdr:col>
          <xdr:colOff>281940</xdr:colOff>
          <xdr:row>12</xdr:row>
          <xdr:rowOff>342900</xdr:rowOff>
        </xdr:to>
        <xdr:sp macro="" textlink="">
          <xdr:nvSpPr>
            <xdr:cNvPr id="17527" name="Option Button 119" hidden="1">
              <a:extLst>
                <a:ext uri="{63B3BB69-23CF-44E3-9099-C40C66FF867C}">
                  <a14:compatExt spid="_x0000_s17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91440</xdr:colOff>
          <xdr:row>12</xdr:row>
          <xdr:rowOff>167640</xdr:rowOff>
        </xdr:from>
        <xdr:to>
          <xdr:col>5</xdr:col>
          <xdr:colOff>281940</xdr:colOff>
          <xdr:row>12</xdr:row>
          <xdr:rowOff>342900</xdr:rowOff>
        </xdr:to>
        <xdr:sp macro="" textlink="">
          <xdr:nvSpPr>
            <xdr:cNvPr id="17528" name="Option Button 120" hidden="1">
              <a:extLst>
                <a:ext uri="{63B3BB69-23CF-44E3-9099-C40C66FF867C}">
                  <a14:compatExt spid="_x0000_s17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xdr:colOff>
          <xdr:row>12</xdr:row>
          <xdr:rowOff>167640</xdr:rowOff>
        </xdr:from>
        <xdr:to>
          <xdr:col>6</xdr:col>
          <xdr:colOff>281940</xdr:colOff>
          <xdr:row>12</xdr:row>
          <xdr:rowOff>342900</xdr:rowOff>
        </xdr:to>
        <xdr:sp macro="" textlink="">
          <xdr:nvSpPr>
            <xdr:cNvPr id="17529" name="Option Button 121" hidden="1">
              <a:extLst>
                <a:ext uri="{63B3BB69-23CF-44E3-9099-C40C66FF867C}">
                  <a14:compatExt spid="_x0000_s17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12</xdr:row>
          <xdr:rowOff>167640</xdr:rowOff>
        </xdr:from>
        <xdr:to>
          <xdr:col>7</xdr:col>
          <xdr:colOff>281940</xdr:colOff>
          <xdr:row>12</xdr:row>
          <xdr:rowOff>342900</xdr:rowOff>
        </xdr:to>
        <xdr:sp macro="" textlink="">
          <xdr:nvSpPr>
            <xdr:cNvPr id="17530" name="Option Button 122" hidden="1">
              <a:extLst>
                <a:ext uri="{63B3BB69-23CF-44E3-9099-C40C66FF867C}">
                  <a14:compatExt spid="_x0000_s17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198120</xdr:rowOff>
        </xdr:from>
        <xdr:to>
          <xdr:col>8</xdr:col>
          <xdr:colOff>0</xdr:colOff>
          <xdr:row>12</xdr:row>
          <xdr:rowOff>335280</xdr:rowOff>
        </xdr:to>
        <xdr:sp macro="" textlink="">
          <xdr:nvSpPr>
            <xdr:cNvPr id="17531" name="Group Box 123" hidden="1">
              <a:extLst>
                <a:ext uri="{63B3BB69-23CF-44E3-9099-C40C66FF867C}">
                  <a14:compatExt spid="_x0000_s175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91440</xdr:colOff>
          <xdr:row>13</xdr:row>
          <xdr:rowOff>83820</xdr:rowOff>
        </xdr:from>
        <xdr:to>
          <xdr:col>2</xdr:col>
          <xdr:colOff>281940</xdr:colOff>
          <xdr:row>13</xdr:row>
          <xdr:rowOff>259080</xdr:rowOff>
        </xdr:to>
        <xdr:sp macro="" textlink="">
          <xdr:nvSpPr>
            <xdr:cNvPr id="17532" name="Option Button 124" hidden="1">
              <a:extLst>
                <a:ext uri="{63B3BB69-23CF-44E3-9099-C40C66FF867C}">
                  <a14:compatExt spid="_x0000_s17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0</xdr:rowOff>
        </xdr:from>
        <xdr:to>
          <xdr:col>8</xdr:col>
          <xdr:colOff>0</xdr:colOff>
          <xdr:row>14</xdr:row>
          <xdr:rowOff>0</xdr:rowOff>
        </xdr:to>
        <xdr:sp macro="" textlink="">
          <xdr:nvSpPr>
            <xdr:cNvPr id="17533" name="Group Box 125" hidden="1">
              <a:extLst>
                <a:ext uri="{63B3BB69-23CF-44E3-9099-C40C66FF867C}">
                  <a14:compatExt spid="_x0000_s175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13</xdr:row>
          <xdr:rowOff>83820</xdr:rowOff>
        </xdr:from>
        <xdr:to>
          <xdr:col>3</xdr:col>
          <xdr:colOff>281940</xdr:colOff>
          <xdr:row>13</xdr:row>
          <xdr:rowOff>259080</xdr:rowOff>
        </xdr:to>
        <xdr:sp macro="" textlink="">
          <xdr:nvSpPr>
            <xdr:cNvPr id="17534" name="Option Button 126" hidden="1">
              <a:extLst>
                <a:ext uri="{63B3BB69-23CF-44E3-9099-C40C66FF867C}">
                  <a14:compatExt spid="_x0000_s17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91440</xdr:colOff>
          <xdr:row>13</xdr:row>
          <xdr:rowOff>83820</xdr:rowOff>
        </xdr:from>
        <xdr:to>
          <xdr:col>4</xdr:col>
          <xdr:colOff>281940</xdr:colOff>
          <xdr:row>13</xdr:row>
          <xdr:rowOff>259080</xdr:rowOff>
        </xdr:to>
        <xdr:sp macro="" textlink="">
          <xdr:nvSpPr>
            <xdr:cNvPr id="17535" name="Option Button 127" hidden="1">
              <a:extLst>
                <a:ext uri="{63B3BB69-23CF-44E3-9099-C40C66FF867C}">
                  <a14:compatExt spid="_x0000_s17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91440</xdr:colOff>
          <xdr:row>13</xdr:row>
          <xdr:rowOff>83820</xdr:rowOff>
        </xdr:from>
        <xdr:to>
          <xdr:col>5</xdr:col>
          <xdr:colOff>281940</xdr:colOff>
          <xdr:row>13</xdr:row>
          <xdr:rowOff>259080</xdr:rowOff>
        </xdr:to>
        <xdr:sp macro="" textlink="">
          <xdr:nvSpPr>
            <xdr:cNvPr id="17536" name="Option Button 128" hidden="1">
              <a:extLst>
                <a:ext uri="{63B3BB69-23CF-44E3-9099-C40C66FF867C}">
                  <a14:compatExt spid="_x0000_s17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xdr:colOff>
          <xdr:row>13</xdr:row>
          <xdr:rowOff>83820</xdr:rowOff>
        </xdr:from>
        <xdr:to>
          <xdr:col>6</xdr:col>
          <xdr:colOff>281940</xdr:colOff>
          <xdr:row>13</xdr:row>
          <xdr:rowOff>259080</xdr:rowOff>
        </xdr:to>
        <xdr:sp macro="" textlink="">
          <xdr:nvSpPr>
            <xdr:cNvPr id="17537" name="Option Button 129" hidden="1">
              <a:extLst>
                <a:ext uri="{63B3BB69-23CF-44E3-9099-C40C66FF867C}">
                  <a14:compatExt spid="_x0000_s17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13</xdr:row>
          <xdr:rowOff>83820</xdr:rowOff>
        </xdr:from>
        <xdr:to>
          <xdr:col>7</xdr:col>
          <xdr:colOff>281940</xdr:colOff>
          <xdr:row>13</xdr:row>
          <xdr:rowOff>259080</xdr:rowOff>
        </xdr:to>
        <xdr:sp macro="" textlink="">
          <xdr:nvSpPr>
            <xdr:cNvPr id="17538" name="Option Button 130" hidden="1">
              <a:extLst>
                <a:ext uri="{63B3BB69-23CF-44E3-9099-C40C66FF867C}">
                  <a14:compatExt spid="_x0000_s17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198120</xdr:rowOff>
        </xdr:from>
        <xdr:to>
          <xdr:col>8</xdr:col>
          <xdr:colOff>0</xdr:colOff>
          <xdr:row>13</xdr:row>
          <xdr:rowOff>167640</xdr:rowOff>
        </xdr:to>
        <xdr:sp macro="" textlink="">
          <xdr:nvSpPr>
            <xdr:cNvPr id="17539" name="Group Box 131" hidden="1">
              <a:extLst>
                <a:ext uri="{63B3BB69-23CF-44E3-9099-C40C66FF867C}">
                  <a14:compatExt spid="_x0000_s175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91440</xdr:colOff>
          <xdr:row>14</xdr:row>
          <xdr:rowOff>83820</xdr:rowOff>
        </xdr:from>
        <xdr:to>
          <xdr:col>2</xdr:col>
          <xdr:colOff>281940</xdr:colOff>
          <xdr:row>14</xdr:row>
          <xdr:rowOff>259080</xdr:rowOff>
        </xdr:to>
        <xdr:sp macro="" textlink="">
          <xdr:nvSpPr>
            <xdr:cNvPr id="17540" name="Option Button 132" hidden="1">
              <a:extLst>
                <a:ext uri="{63B3BB69-23CF-44E3-9099-C40C66FF867C}">
                  <a14:compatExt spid="_x0000_s17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8</xdr:col>
          <xdr:colOff>0</xdr:colOff>
          <xdr:row>15</xdr:row>
          <xdr:rowOff>0</xdr:rowOff>
        </xdr:to>
        <xdr:sp macro="" textlink="">
          <xdr:nvSpPr>
            <xdr:cNvPr id="17541" name="Group Box 133" hidden="1">
              <a:extLst>
                <a:ext uri="{63B3BB69-23CF-44E3-9099-C40C66FF867C}">
                  <a14:compatExt spid="_x0000_s175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14</xdr:row>
          <xdr:rowOff>83820</xdr:rowOff>
        </xdr:from>
        <xdr:to>
          <xdr:col>3</xdr:col>
          <xdr:colOff>281940</xdr:colOff>
          <xdr:row>14</xdr:row>
          <xdr:rowOff>259080</xdr:rowOff>
        </xdr:to>
        <xdr:sp macro="" textlink="">
          <xdr:nvSpPr>
            <xdr:cNvPr id="17542" name="Option Button 134" hidden="1">
              <a:extLst>
                <a:ext uri="{63B3BB69-23CF-44E3-9099-C40C66FF867C}">
                  <a14:compatExt spid="_x0000_s17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91440</xdr:colOff>
          <xdr:row>14</xdr:row>
          <xdr:rowOff>83820</xdr:rowOff>
        </xdr:from>
        <xdr:to>
          <xdr:col>4</xdr:col>
          <xdr:colOff>281940</xdr:colOff>
          <xdr:row>14</xdr:row>
          <xdr:rowOff>259080</xdr:rowOff>
        </xdr:to>
        <xdr:sp macro="" textlink="">
          <xdr:nvSpPr>
            <xdr:cNvPr id="17543" name="Option Button 135" hidden="1">
              <a:extLst>
                <a:ext uri="{63B3BB69-23CF-44E3-9099-C40C66FF867C}">
                  <a14:compatExt spid="_x0000_s17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91440</xdr:colOff>
          <xdr:row>14</xdr:row>
          <xdr:rowOff>83820</xdr:rowOff>
        </xdr:from>
        <xdr:to>
          <xdr:col>5</xdr:col>
          <xdr:colOff>281940</xdr:colOff>
          <xdr:row>14</xdr:row>
          <xdr:rowOff>259080</xdr:rowOff>
        </xdr:to>
        <xdr:sp macro="" textlink="">
          <xdr:nvSpPr>
            <xdr:cNvPr id="17544" name="Option Button 136" hidden="1">
              <a:extLst>
                <a:ext uri="{63B3BB69-23CF-44E3-9099-C40C66FF867C}">
                  <a14:compatExt spid="_x0000_s17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xdr:colOff>
          <xdr:row>14</xdr:row>
          <xdr:rowOff>83820</xdr:rowOff>
        </xdr:from>
        <xdr:to>
          <xdr:col>6</xdr:col>
          <xdr:colOff>281940</xdr:colOff>
          <xdr:row>14</xdr:row>
          <xdr:rowOff>259080</xdr:rowOff>
        </xdr:to>
        <xdr:sp macro="" textlink="">
          <xdr:nvSpPr>
            <xdr:cNvPr id="17545" name="Option Button 137" hidden="1">
              <a:extLst>
                <a:ext uri="{63B3BB69-23CF-44E3-9099-C40C66FF867C}">
                  <a14:compatExt spid="_x0000_s17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14</xdr:row>
          <xdr:rowOff>83820</xdr:rowOff>
        </xdr:from>
        <xdr:to>
          <xdr:col>7</xdr:col>
          <xdr:colOff>281940</xdr:colOff>
          <xdr:row>14</xdr:row>
          <xdr:rowOff>259080</xdr:rowOff>
        </xdr:to>
        <xdr:sp macro="" textlink="">
          <xdr:nvSpPr>
            <xdr:cNvPr id="17546" name="Option Button 138" hidden="1">
              <a:extLst>
                <a:ext uri="{63B3BB69-23CF-44E3-9099-C40C66FF867C}">
                  <a14:compatExt spid="_x0000_s17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198120</xdr:rowOff>
        </xdr:from>
        <xdr:to>
          <xdr:col>8</xdr:col>
          <xdr:colOff>0</xdr:colOff>
          <xdr:row>15</xdr:row>
          <xdr:rowOff>30480</xdr:rowOff>
        </xdr:to>
        <xdr:sp macro="" textlink="">
          <xdr:nvSpPr>
            <xdr:cNvPr id="17547" name="Group Box 139" hidden="1">
              <a:extLst>
                <a:ext uri="{63B3BB69-23CF-44E3-9099-C40C66FF867C}">
                  <a14:compatExt spid="_x0000_s1754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91440</xdr:colOff>
          <xdr:row>15</xdr:row>
          <xdr:rowOff>152400</xdr:rowOff>
        </xdr:from>
        <xdr:to>
          <xdr:col>2</xdr:col>
          <xdr:colOff>281940</xdr:colOff>
          <xdr:row>15</xdr:row>
          <xdr:rowOff>327660</xdr:rowOff>
        </xdr:to>
        <xdr:sp macro="" textlink="">
          <xdr:nvSpPr>
            <xdr:cNvPr id="17548" name="Option Button 140" hidden="1">
              <a:extLst>
                <a:ext uri="{63B3BB69-23CF-44E3-9099-C40C66FF867C}">
                  <a14:compatExt spid="_x0000_s17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8</xdr:col>
          <xdr:colOff>0</xdr:colOff>
          <xdr:row>15</xdr:row>
          <xdr:rowOff>335280</xdr:rowOff>
        </xdr:to>
        <xdr:sp macro="" textlink="">
          <xdr:nvSpPr>
            <xdr:cNvPr id="17549" name="Group Box 141" hidden="1">
              <a:extLst>
                <a:ext uri="{63B3BB69-23CF-44E3-9099-C40C66FF867C}">
                  <a14:compatExt spid="_x0000_s175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15</xdr:row>
          <xdr:rowOff>152400</xdr:rowOff>
        </xdr:from>
        <xdr:to>
          <xdr:col>3</xdr:col>
          <xdr:colOff>281940</xdr:colOff>
          <xdr:row>15</xdr:row>
          <xdr:rowOff>327660</xdr:rowOff>
        </xdr:to>
        <xdr:sp macro="" textlink="">
          <xdr:nvSpPr>
            <xdr:cNvPr id="17550" name="Option Button 142" hidden="1">
              <a:extLst>
                <a:ext uri="{63B3BB69-23CF-44E3-9099-C40C66FF867C}">
                  <a14:compatExt spid="_x0000_s17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91440</xdr:colOff>
          <xdr:row>15</xdr:row>
          <xdr:rowOff>152400</xdr:rowOff>
        </xdr:from>
        <xdr:to>
          <xdr:col>4</xdr:col>
          <xdr:colOff>281940</xdr:colOff>
          <xdr:row>15</xdr:row>
          <xdr:rowOff>327660</xdr:rowOff>
        </xdr:to>
        <xdr:sp macro="" textlink="">
          <xdr:nvSpPr>
            <xdr:cNvPr id="17551" name="Option Button 143" hidden="1">
              <a:extLst>
                <a:ext uri="{63B3BB69-23CF-44E3-9099-C40C66FF867C}">
                  <a14:compatExt spid="_x0000_s17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91440</xdr:colOff>
          <xdr:row>15</xdr:row>
          <xdr:rowOff>152400</xdr:rowOff>
        </xdr:from>
        <xdr:to>
          <xdr:col>5</xdr:col>
          <xdr:colOff>281940</xdr:colOff>
          <xdr:row>15</xdr:row>
          <xdr:rowOff>327660</xdr:rowOff>
        </xdr:to>
        <xdr:sp macro="" textlink="">
          <xdr:nvSpPr>
            <xdr:cNvPr id="17552" name="Option Button 144" hidden="1">
              <a:extLst>
                <a:ext uri="{63B3BB69-23CF-44E3-9099-C40C66FF867C}">
                  <a14:compatExt spid="_x0000_s17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xdr:colOff>
          <xdr:row>15</xdr:row>
          <xdr:rowOff>152400</xdr:rowOff>
        </xdr:from>
        <xdr:to>
          <xdr:col>6</xdr:col>
          <xdr:colOff>281940</xdr:colOff>
          <xdr:row>15</xdr:row>
          <xdr:rowOff>327660</xdr:rowOff>
        </xdr:to>
        <xdr:sp macro="" textlink="">
          <xdr:nvSpPr>
            <xdr:cNvPr id="17553" name="Option Button 145" hidden="1">
              <a:extLst>
                <a:ext uri="{63B3BB69-23CF-44E3-9099-C40C66FF867C}">
                  <a14:compatExt spid="_x0000_s17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15</xdr:row>
          <xdr:rowOff>152400</xdr:rowOff>
        </xdr:from>
        <xdr:to>
          <xdr:col>7</xdr:col>
          <xdr:colOff>281940</xdr:colOff>
          <xdr:row>15</xdr:row>
          <xdr:rowOff>327660</xdr:rowOff>
        </xdr:to>
        <xdr:sp macro="" textlink="">
          <xdr:nvSpPr>
            <xdr:cNvPr id="17554" name="Option Button 146" hidden="1">
              <a:extLst>
                <a:ext uri="{63B3BB69-23CF-44E3-9099-C40C66FF867C}">
                  <a14:compatExt spid="_x0000_s17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198120</xdr:rowOff>
        </xdr:from>
        <xdr:to>
          <xdr:col>8</xdr:col>
          <xdr:colOff>0</xdr:colOff>
          <xdr:row>15</xdr:row>
          <xdr:rowOff>365760</xdr:rowOff>
        </xdr:to>
        <xdr:sp macro="" textlink="">
          <xdr:nvSpPr>
            <xdr:cNvPr id="17555" name="Group Box 147" hidden="1">
              <a:extLst>
                <a:ext uri="{63B3BB69-23CF-44E3-9099-C40C66FF867C}">
                  <a14:compatExt spid="_x0000_s1755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91440</xdr:colOff>
          <xdr:row>16</xdr:row>
          <xdr:rowOff>83820</xdr:rowOff>
        </xdr:from>
        <xdr:to>
          <xdr:col>2</xdr:col>
          <xdr:colOff>281940</xdr:colOff>
          <xdr:row>16</xdr:row>
          <xdr:rowOff>259080</xdr:rowOff>
        </xdr:to>
        <xdr:sp macro="" textlink="">
          <xdr:nvSpPr>
            <xdr:cNvPr id="17556" name="Option Button 148" hidden="1">
              <a:extLst>
                <a:ext uri="{63B3BB69-23CF-44E3-9099-C40C66FF867C}">
                  <a14:compatExt spid="_x0000_s17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8</xdr:col>
          <xdr:colOff>0</xdr:colOff>
          <xdr:row>16</xdr:row>
          <xdr:rowOff>335280</xdr:rowOff>
        </xdr:to>
        <xdr:sp macro="" textlink="">
          <xdr:nvSpPr>
            <xdr:cNvPr id="17557" name="Group Box 149" hidden="1">
              <a:extLst>
                <a:ext uri="{63B3BB69-23CF-44E3-9099-C40C66FF867C}">
                  <a14:compatExt spid="_x0000_s1755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16</xdr:row>
          <xdr:rowOff>83820</xdr:rowOff>
        </xdr:from>
        <xdr:to>
          <xdr:col>3</xdr:col>
          <xdr:colOff>281940</xdr:colOff>
          <xdr:row>16</xdr:row>
          <xdr:rowOff>259080</xdr:rowOff>
        </xdr:to>
        <xdr:sp macro="" textlink="">
          <xdr:nvSpPr>
            <xdr:cNvPr id="17558" name="Option Button 150" hidden="1">
              <a:extLst>
                <a:ext uri="{63B3BB69-23CF-44E3-9099-C40C66FF867C}">
                  <a14:compatExt spid="_x0000_s17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91440</xdr:colOff>
          <xdr:row>16</xdr:row>
          <xdr:rowOff>83820</xdr:rowOff>
        </xdr:from>
        <xdr:to>
          <xdr:col>4</xdr:col>
          <xdr:colOff>281940</xdr:colOff>
          <xdr:row>16</xdr:row>
          <xdr:rowOff>259080</xdr:rowOff>
        </xdr:to>
        <xdr:sp macro="" textlink="">
          <xdr:nvSpPr>
            <xdr:cNvPr id="17559" name="Option Button 151" hidden="1">
              <a:extLst>
                <a:ext uri="{63B3BB69-23CF-44E3-9099-C40C66FF867C}">
                  <a14:compatExt spid="_x0000_s17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91440</xdr:colOff>
          <xdr:row>16</xdr:row>
          <xdr:rowOff>83820</xdr:rowOff>
        </xdr:from>
        <xdr:to>
          <xdr:col>5</xdr:col>
          <xdr:colOff>281940</xdr:colOff>
          <xdr:row>16</xdr:row>
          <xdr:rowOff>259080</xdr:rowOff>
        </xdr:to>
        <xdr:sp macro="" textlink="">
          <xdr:nvSpPr>
            <xdr:cNvPr id="17560" name="Option Button 152" hidden="1">
              <a:extLst>
                <a:ext uri="{63B3BB69-23CF-44E3-9099-C40C66FF867C}">
                  <a14:compatExt spid="_x0000_s17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xdr:colOff>
          <xdr:row>16</xdr:row>
          <xdr:rowOff>83820</xdr:rowOff>
        </xdr:from>
        <xdr:to>
          <xdr:col>6</xdr:col>
          <xdr:colOff>281940</xdr:colOff>
          <xdr:row>16</xdr:row>
          <xdr:rowOff>259080</xdr:rowOff>
        </xdr:to>
        <xdr:sp macro="" textlink="">
          <xdr:nvSpPr>
            <xdr:cNvPr id="17561" name="Option Button 153" hidden="1">
              <a:extLst>
                <a:ext uri="{63B3BB69-23CF-44E3-9099-C40C66FF867C}">
                  <a14:compatExt spid="_x0000_s17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16</xdr:row>
          <xdr:rowOff>83820</xdr:rowOff>
        </xdr:from>
        <xdr:to>
          <xdr:col>7</xdr:col>
          <xdr:colOff>281940</xdr:colOff>
          <xdr:row>16</xdr:row>
          <xdr:rowOff>259080</xdr:rowOff>
        </xdr:to>
        <xdr:sp macro="" textlink="">
          <xdr:nvSpPr>
            <xdr:cNvPr id="17562" name="Option Button 154" hidden="1">
              <a:extLst>
                <a:ext uri="{63B3BB69-23CF-44E3-9099-C40C66FF867C}">
                  <a14:compatExt spid="_x0000_s17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91440</xdr:colOff>
          <xdr:row>17</xdr:row>
          <xdr:rowOff>83820</xdr:rowOff>
        </xdr:from>
        <xdr:to>
          <xdr:col>2</xdr:col>
          <xdr:colOff>281940</xdr:colOff>
          <xdr:row>17</xdr:row>
          <xdr:rowOff>259080</xdr:rowOff>
        </xdr:to>
        <xdr:sp macro="" textlink="">
          <xdr:nvSpPr>
            <xdr:cNvPr id="17579" name="Option Button 171" hidden="1">
              <a:extLst>
                <a:ext uri="{63B3BB69-23CF-44E3-9099-C40C66FF867C}">
                  <a14:compatExt spid="_x0000_s17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8</xdr:col>
          <xdr:colOff>0</xdr:colOff>
          <xdr:row>18</xdr:row>
          <xdr:rowOff>0</xdr:rowOff>
        </xdr:to>
        <xdr:sp macro="" textlink="">
          <xdr:nvSpPr>
            <xdr:cNvPr id="17580" name="Group Box 172" hidden="1">
              <a:extLst>
                <a:ext uri="{63B3BB69-23CF-44E3-9099-C40C66FF867C}">
                  <a14:compatExt spid="_x0000_s1758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17</xdr:row>
          <xdr:rowOff>83820</xdr:rowOff>
        </xdr:from>
        <xdr:to>
          <xdr:col>3</xdr:col>
          <xdr:colOff>281940</xdr:colOff>
          <xdr:row>17</xdr:row>
          <xdr:rowOff>259080</xdr:rowOff>
        </xdr:to>
        <xdr:sp macro="" textlink="">
          <xdr:nvSpPr>
            <xdr:cNvPr id="17581" name="Option Button 173" hidden="1">
              <a:extLst>
                <a:ext uri="{63B3BB69-23CF-44E3-9099-C40C66FF867C}">
                  <a14:compatExt spid="_x0000_s17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91440</xdr:colOff>
          <xdr:row>17</xdr:row>
          <xdr:rowOff>83820</xdr:rowOff>
        </xdr:from>
        <xdr:to>
          <xdr:col>4</xdr:col>
          <xdr:colOff>281940</xdr:colOff>
          <xdr:row>17</xdr:row>
          <xdr:rowOff>259080</xdr:rowOff>
        </xdr:to>
        <xdr:sp macro="" textlink="">
          <xdr:nvSpPr>
            <xdr:cNvPr id="17582" name="Option Button 174" hidden="1">
              <a:extLst>
                <a:ext uri="{63B3BB69-23CF-44E3-9099-C40C66FF867C}">
                  <a14:compatExt spid="_x0000_s17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91440</xdr:colOff>
          <xdr:row>17</xdr:row>
          <xdr:rowOff>83820</xdr:rowOff>
        </xdr:from>
        <xdr:to>
          <xdr:col>5</xdr:col>
          <xdr:colOff>281940</xdr:colOff>
          <xdr:row>17</xdr:row>
          <xdr:rowOff>259080</xdr:rowOff>
        </xdr:to>
        <xdr:sp macro="" textlink="">
          <xdr:nvSpPr>
            <xdr:cNvPr id="17583" name="Option Button 175" hidden="1">
              <a:extLst>
                <a:ext uri="{63B3BB69-23CF-44E3-9099-C40C66FF867C}">
                  <a14:compatExt spid="_x0000_s17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xdr:colOff>
          <xdr:row>17</xdr:row>
          <xdr:rowOff>83820</xdr:rowOff>
        </xdr:from>
        <xdr:to>
          <xdr:col>6</xdr:col>
          <xdr:colOff>281940</xdr:colOff>
          <xdr:row>17</xdr:row>
          <xdr:rowOff>259080</xdr:rowOff>
        </xdr:to>
        <xdr:sp macro="" textlink="">
          <xdr:nvSpPr>
            <xdr:cNvPr id="17584" name="Option Button 176" hidden="1">
              <a:extLst>
                <a:ext uri="{63B3BB69-23CF-44E3-9099-C40C66FF867C}">
                  <a14:compatExt spid="_x0000_s17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17</xdr:row>
          <xdr:rowOff>83820</xdr:rowOff>
        </xdr:from>
        <xdr:to>
          <xdr:col>7</xdr:col>
          <xdr:colOff>281940</xdr:colOff>
          <xdr:row>17</xdr:row>
          <xdr:rowOff>259080</xdr:rowOff>
        </xdr:to>
        <xdr:sp macro="" textlink="">
          <xdr:nvSpPr>
            <xdr:cNvPr id="17585" name="Option Button 177" hidden="1">
              <a:extLst>
                <a:ext uri="{63B3BB69-23CF-44E3-9099-C40C66FF867C}">
                  <a14:compatExt spid="_x0000_s17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91440</xdr:colOff>
          <xdr:row>18</xdr:row>
          <xdr:rowOff>83820</xdr:rowOff>
        </xdr:from>
        <xdr:to>
          <xdr:col>2</xdr:col>
          <xdr:colOff>281940</xdr:colOff>
          <xdr:row>18</xdr:row>
          <xdr:rowOff>259080</xdr:rowOff>
        </xdr:to>
        <xdr:sp macro="" textlink="">
          <xdr:nvSpPr>
            <xdr:cNvPr id="17586" name="Option Button 178" hidden="1">
              <a:extLst>
                <a:ext uri="{63B3BB69-23CF-44E3-9099-C40C66FF867C}">
                  <a14:compatExt spid="_x0000_s17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8</xdr:col>
          <xdr:colOff>0</xdr:colOff>
          <xdr:row>19</xdr:row>
          <xdr:rowOff>0</xdr:rowOff>
        </xdr:to>
        <xdr:sp macro="" textlink="">
          <xdr:nvSpPr>
            <xdr:cNvPr id="17587" name="Group Box 179" hidden="1">
              <a:extLst>
                <a:ext uri="{63B3BB69-23CF-44E3-9099-C40C66FF867C}">
                  <a14:compatExt spid="_x0000_s1758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18</xdr:row>
          <xdr:rowOff>83820</xdr:rowOff>
        </xdr:from>
        <xdr:to>
          <xdr:col>3</xdr:col>
          <xdr:colOff>281940</xdr:colOff>
          <xdr:row>18</xdr:row>
          <xdr:rowOff>259080</xdr:rowOff>
        </xdr:to>
        <xdr:sp macro="" textlink="">
          <xdr:nvSpPr>
            <xdr:cNvPr id="17588" name="Option Button 180" hidden="1">
              <a:extLst>
                <a:ext uri="{63B3BB69-23CF-44E3-9099-C40C66FF867C}">
                  <a14:compatExt spid="_x0000_s17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91440</xdr:colOff>
          <xdr:row>18</xdr:row>
          <xdr:rowOff>83820</xdr:rowOff>
        </xdr:from>
        <xdr:to>
          <xdr:col>4</xdr:col>
          <xdr:colOff>281940</xdr:colOff>
          <xdr:row>18</xdr:row>
          <xdr:rowOff>259080</xdr:rowOff>
        </xdr:to>
        <xdr:sp macro="" textlink="">
          <xdr:nvSpPr>
            <xdr:cNvPr id="17589" name="Option Button 181" hidden="1">
              <a:extLst>
                <a:ext uri="{63B3BB69-23CF-44E3-9099-C40C66FF867C}">
                  <a14:compatExt spid="_x0000_s17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91440</xdr:colOff>
          <xdr:row>18</xdr:row>
          <xdr:rowOff>83820</xdr:rowOff>
        </xdr:from>
        <xdr:to>
          <xdr:col>5</xdr:col>
          <xdr:colOff>281940</xdr:colOff>
          <xdr:row>18</xdr:row>
          <xdr:rowOff>259080</xdr:rowOff>
        </xdr:to>
        <xdr:sp macro="" textlink="">
          <xdr:nvSpPr>
            <xdr:cNvPr id="17590" name="Option Button 182" hidden="1">
              <a:extLst>
                <a:ext uri="{63B3BB69-23CF-44E3-9099-C40C66FF867C}">
                  <a14:compatExt spid="_x0000_s17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xdr:colOff>
          <xdr:row>18</xdr:row>
          <xdr:rowOff>83820</xdr:rowOff>
        </xdr:from>
        <xdr:to>
          <xdr:col>6</xdr:col>
          <xdr:colOff>281940</xdr:colOff>
          <xdr:row>18</xdr:row>
          <xdr:rowOff>259080</xdr:rowOff>
        </xdr:to>
        <xdr:sp macro="" textlink="">
          <xdr:nvSpPr>
            <xdr:cNvPr id="17591" name="Option Button 183" hidden="1">
              <a:extLst>
                <a:ext uri="{63B3BB69-23CF-44E3-9099-C40C66FF867C}">
                  <a14:compatExt spid="_x0000_s17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18</xdr:row>
          <xdr:rowOff>83820</xdr:rowOff>
        </xdr:from>
        <xdr:to>
          <xdr:col>7</xdr:col>
          <xdr:colOff>281940</xdr:colOff>
          <xdr:row>18</xdr:row>
          <xdr:rowOff>259080</xdr:rowOff>
        </xdr:to>
        <xdr:sp macro="" textlink="">
          <xdr:nvSpPr>
            <xdr:cNvPr id="17592" name="Option Button 184" hidden="1">
              <a:extLst>
                <a:ext uri="{63B3BB69-23CF-44E3-9099-C40C66FF867C}">
                  <a14:compatExt spid="_x0000_s17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91440</xdr:colOff>
          <xdr:row>19</xdr:row>
          <xdr:rowOff>83820</xdr:rowOff>
        </xdr:from>
        <xdr:to>
          <xdr:col>2</xdr:col>
          <xdr:colOff>281940</xdr:colOff>
          <xdr:row>19</xdr:row>
          <xdr:rowOff>259080</xdr:rowOff>
        </xdr:to>
        <xdr:sp macro="" textlink="">
          <xdr:nvSpPr>
            <xdr:cNvPr id="17593" name="Option Button 185" hidden="1">
              <a:extLst>
                <a:ext uri="{63B3BB69-23CF-44E3-9099-C40C66FF867C}">
                  <a14:compatExt spid="_x0000_s17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8</xdr:col>
          <xdr:colOff>0</xdr:colOff>
          <xdr:row>19</xdr:row>
          <xdr:rowOff>335280</xdr:rowOff>
        </xdr:to>
        <xdr:sp macro="" textlink="">
          <xdr:nvSpPr>
            <xdr:cNvPr id="17594" name="Group Box 186" hidden="1">
              <a:extLst>
                <a:ext uri="{63B3BB69-23CF-44E3-9099-C40C66FF867C}">
                  <a14:compatExt spid="_x0000_s1759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19</xdr:row>
          <xdr:rowOff>83820</xdr:rowOff>
        </xdr:from>
        <xdr:to>
          <xdr:col>3</xdr:col>
          <xdr:colOff>281940</xdr:colOff>
          <xdr:row>19</xdr:row>
          <xdr:rowOff>259080</xdr:rowOff>
        </xdr:to>
        <xdr:sp macro="" textlink="">
          <xdr:nvSpPr>
            <xdr:cNvPr id="17595" name="Option Button 187" hidden="1">
              <a:extLst>
                <a:ext uri="{63B3BB69-23CF-44E3-9099-C40C66FF867C}">
                  <a14:compatExt spid="_x0000_s17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91440</xdr:colOff>
          <xdr:row>19</xdr:row>
          <xdr:rowOff>83820</xdr:rowOff>
        </xdr:from>
        <xdr:to>
          <xdr:col>4</xdr:col>
          <xdr:colOff>281940</xdr:colOff>
          <xdr:row>19</xdr:row>
          <xdr:rowOff>259080</xdr:rowOff>
        </xdr:to>
        <xdr:sp macro="" textlink="">
          <xdr:nvSpPr>
            <xdr:cNvPr id="17596" name="Option Button 188" hidden="1">
              <a:extLst>
                <a:ext uri="{63B3BB69-23CF-44E3-9099-C40C66FF867C}">
                  <a14:compatExt spid="_x0000_s17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91440</xdr:colOff>
          <xdr:row>19</xdr:row>
          <xdr:rowOff>83820</xdr:rowOff>
        </xdr:from>
        <xdr:to>
          <xdr:col>5</xdr:col>
          <xdr:colOff>281940</xdr:colOff>
          <xdr:row>19</xdr:row>
          <xdr:rowOff>259080</xdr:rowOff>
        </xdr:to>
        <xdr:sp macro="" textlink="">
          <xdr:nvSpPr>
            <xdr:cNvPr id="17597" name="Option Button 189" hidden="1">
              <a:extLst>
                <a:ext uri="{63B3BB69-23CF-44E3-9099-C40C66FF867C}">
                  <a14:compatExt spid="_x0000_s17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xdr:colOff>
          <xdr:row>19</xdr:row>
          <xdr:rowOff>83820</xdr:rowOff>
        </xdr:from>
        <xdr:to>
          <xdr:col>6</xdr:col>
          <xdr:colOff>281940</xdr:colOff>
          <xdr:row>19</xdr:row>
          <xdr:rowOff>259080</xdr:rowOff>
        </xdr:to>
        <xdr:sp macro="" textlink="">
          <xdr:nvSpPr>
            <xdr:cNvPr id="17598" name="Option Button 190" hidden="1">
              <a:extLst>
                <a:ext uri="{63B3BB69-23CF-44E3-9099-C40C66FF867C}">
                  <a14:compatExt spid="_x0000_s17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19</xdr:row>
          <xdr:rowOff>83820</xdr:rowOff>
        </xdr:from>
        <xdr:to>
          <xdr:col>7</xdr:col>
          <xdr:colOff>281940</xdr:colOff>
          <xdr:row>19</xdr:row>
          <xdr:rowOff>259080</xdr:rowOff>
        </xdr:to>
        <xdr:sp macro="" textlink="">
          <xdr:nvSpPr>
            <xdr:cNvPr id="17599" name="Option Button 191" hidden="1">
              <a:extLst>
                <a:ext uri="{63B3BB69-23CF-44E3-9099-C40C66FF867C}">
                  <a14:compatExt spid="_x0000_s17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91440</xdr:colOff>
          <xdr:row>20</xdr:row>
          <xdr:rowOff>83820</xdr:rowOff>
        </xdr:from>
        <xdr:to>
          <xdr:col>2</xdr:col>
          <xdr:colOff>281940</xdr:colOff>
          <xdr:row>20</xdr:row>
          <xdr:rowOff>259080</xdr:rowOff>
        </xdr:to>
        <xdr:sp macro="" textlink="">
          <xdr:nvSpPr>
            <xdr:cNvPr id="17600" name="Option Button 192" hidden="1">
              <a:extLst>
                <a:ext uri="{63B3BB69-23CF-44E3-9099-C40C66FF867C}">
                  <a14:compatExt spid="_x0000_s17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0</xdr:rowOff>
        </xdr:from>
        <xdr:to>
          <xdr:col>8</xdr:col>
          <xdr:colOff>0</xdr:colOff>
          <xdr:row>20</xdr:row>
          <xdr:rowOff>335280</xdr:rowOff>
        </xdr:to>
        <xdr:sp macro="" textlink="">
          <xdr:nvSpPr>
            <xdr:cNvPr id="17601" name="Group Box 193" hidden="1">
              <a:extLst>
                <a:ext uri="{63B3BB69-23CF-44E3-9099-C40C66FF867C}">
                  <a14:compatExt spid="_x0000_s176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20</xdr:row>
          <xdr:rowOff>83820</xdr:rowOff>
        </xdr:from>
        <xdr:to>
          <xdr:col>3</xdr:col>
          <xdr:colOff>281940</xdr:colOff>
          <xdr:row>20</xdr:row>
          <xdr:rowOff>259080</xdr:rowOff>
        </xdr:to>
        <xdr:sp macro="" textlink="">
          <xdr:nvSpPr>
            <xdr:cNvPr id="17602" name="Option Button 194" hidden="1">
              <a:extLst>
                <a:ext uri="{63B3BB69-23CF-44E3-9099-C40C66FF867C}">
                  <a14:compatExt spid="_x0000_s17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91440</xdr:colOff>
          <xdr:row>20</xdr:row>
          <xdr:rowOff>83820</xdr:rowOff>
        </xdr:from>
        <xdr:to>
          <xdr:col>4</xdr:col>
          <xdr:colOff>281940</xdr:colOff>
          <xdr:row>20</xdr:row>
          <xdr:rowOff>259080</xdr:rowOff>
        </xdr:to>
        <xdr:sp macro="" textlink="">
          <xdr:nvSpPr>
            <xdr:cNvPr id="17603" name="Option Button 195" hidden="1">
              <a:extLst>
                <a:ext uri="{63B3BB69-23CF-44E3-9099-C40C66FF867C}">
                  <a14:compatExt spid="_x0000_s17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91440</xdr:colOff>
          <xdr:row>20</xdr:row>
          <xdr:rowOff>83820</xdr:rowOff>
        </xdr:from>
        <xdr:to>
          <xdr:col>5</xdr:col>
          <xdr:colOff>281940</xdr:colOff>
          <xdr:row>20</xdr:row>
          <xdr:rowOff>259080</xdr:rowOff>
        </xdr:to>
        <xdr:sp macro="" textlink="">
          <xdr:nvSpPr>
            <xdr:cNvPr id="17604" name="Option Button 196" hidden="1">
              <a:extLst>
                <a:ext uri="{63B3BB69-23CF-44E3-9099-C40C66FF867C}">
                  <a14:compatExt spid="_x0000_s17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xdr:colOff>
          <xdr:row>20</xdr:row>
          <xdr:rowOff>83820</xdr:rowOff>
        </xdr:from>
        <xdr:to>
          <xdr:col>6</xdr:col>
          <xdr:colOff>281940</xdr:colOff>
          <xdr:row>20</xdr:row>
          <xdr:rowOff>259080</xdr:rowOff>
        </xdr:to>
        <xdr:sp macro="" textlink="">
          <xdr:nvSpPr>
            <xdr:cNvPr id="17605" name="Option Button 197" hidden="1">
              <a:extLst>
                <a:ext uri="{63B3BB69-23CF-44E3-9099-C40C66FF867C}">
                  <a14:compatExt spid="_x0000_s17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20</xdr:row>
          <xdr:rowOff>83820</xdr:rowOff>
        </xdr:from>
        <xdr:to>
          <xdr:col>7</xdr:col>
          <xdr:colOff>281940</xdr:colOff>
          <xdr:row>20</xdr:row>
          <xdr:rowOff>259080</xdr:rowOff>
        </xdr:to>
        <xdr:sp macro="" textlink="">
          <xdr:nvSpPr>
            <xdr:cNvPr id="17606" name="Option Button 198" hidden="1">
              <a:extLst>
                <a:ext uri="{63B3BB69-23CF-44E3-9099-C40C66FF867C}">
                  <a14:compatExt spid="_x0000_s17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9</xdr:col>
      <xdr:colOff>1554231</xdr:colOff>
      <xdr:row>0</xdr:row>
      <xdr:rowOff>128351</xdr:rowOff>
    </xdr:from>
    <xdr:to>
      <xdr:col>9</xdr:col>
      <xdr:colOff>3030231</xdr:colOff>
      <xdr:row>2</xdr:row>
      <xdr:rowOff>31151</xdr:rowOff>
    </xdr:to>
    <xdr:sp macro="" textlink="">
      <xdr:nvSpPr>
        <xdr:cNvPr id="3" name="Pfeil: nach rechts 2">
          <a:hlinkClick xmlns:r="http://schemas.openxmlformats.org/officeDocument/2006/relationships" r:id="rId1"/>
          <a:extLst>
            <a:ext uri="{FF2B5EF4-FFF2-40B4-BE49-F238E27FC236}">
              <a16:creationId xmlns:a16="http://schemas.microsoft.com/office/drawing/2014/main" id="{9327E134-2A7E-4E5A-B3C5-C7091015595D}"/>
            </a:ext>
          </a:extLst>
        </xdr:cNvPr>
        <xdr:cNvSpPr/>
      </xdr:nvSpPr>
      <xdr:spPr>
        <a:xfrm>
          <a:off x="9250431" y="128351"/>
          <a:ext cx="1476000" cy="360000"/>
        </a:xfrm>
        <a:prstGeom prst="rightArrow">
          <a:avLst/>
        </a:prstGeom>
        <a:solidFill>
          <a:srgbClr val="00B050"/>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de-DE" sz="1050">
              <a:latin typeface="Arial" panose="020B0604020202020204" pitchFamily="34" charset="0"/>
              <a:cs typeface="Arial" panose="020B0604020202020204" pitchFamily="34" charset="0"/>
            </a:rPr>
            <a:t>Zur Auswertung</a:t>
          </a:r>
        </a:p>
      </xdr:txBody>
    </xdr:sp>
    <xdr:clientData/>
  </xdr:twoCellAnchor>
  <xdr:twoCellAnchor>
    <xdr:from>
      <xdr:col>9</xdr:col>
      <xdr:colOff>23844</xdr:colOff>
      <xdr:row>0</xdr:row>
      <xdr:rowOff>125135</xdr:rowOff>
    </xdr:from>
    <xdr:to>
      <xdr:col>9</xdr:col>
      <xdr:colOff>1499267</xdr:colOff>
      <xdr:row>2</xdr:row>
      <xdr:rowOff>27935</xdr:rowOff>
    </xdr:to>
    <xdr:sp macro="" textlink="">
      <xdr:nvSpPr>
        <xdr:cNvPr id="4" name="Pfeil: nach rechts 3">
          <a:hlinkClick xmlns:r="http://schemas.openxmlformats.org/officeDocument/2006/relationships" r:id="rId2"/>
          <a:extLst>
            <a:ext uri="{FF2B5EF4-FFF2-40B4-BE49-F238E27FC236}">
              <a16:creationId xmlns:a16="http://schemas.microsoft.com/office/drawing/2014/main" id="{93AAB0ED-1A42-47E4-A71B-D70137C876DB}"/>
            </a:ext>
          </a:extLst>
        </xdr:cNvPr>
        <xdr:cNvSpPr/>
      </xdr:nvSpPr>
      <xdr:spPr>
        <a:xfrm flipH="1">
          <a:off x="7720044" y="125135"/>
          <a:ext cx="1475423" cy="360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de-DE" sz="1050">
              <a:latin typeface="Arial" panose="020B0604020202020204" pitchFamily="34" charset="0"/>
              <a:cs typeface="Arial" panose="020B0604020202020204" pitchFamily="34" charset="0"/>
            </a:rPr>
            <a:t>Vorherige Kategorie</a:t>
          </a:r>
        </a:p>
      </xdr:txBody>
    </xdr:sp>
    <xdr:clientData/>
  </xdr:twoCellAnchor>
  <xdr:twoCellAnchor>
    <xdr:from>
      <xdr:col>9</xdr:col>
      <xdr:colOff>1554231</xdr:colOff>
      <xdr:row>0</xdr:row>
      <xdr:rowOff>128351</xdr:rowOff>
    </xdr:from>
    <xdr:to>
      <xdr:col>9</xdr:col>
      <xdr:colOff>3030231</xdr:colOff>
      <xdr:row>2</xdr:row>
      <xdr:rowOff>31151</xdr:rowOff>
    </xdr:to>
    <xdr:sp macro="" textlink="">
      <xdr:nvSpPr>
        <xdr:cNvPr id="5" name="Pfeil: nach rechts 2">
          <a:hlinkClick xmlns:r="http://schemas.openxmlformats.org/officeDocument/2006/relationships" r:id="rId3"/>
          <a:extLst>
            <a:ext uri="{FF2B5EF4-FFF2-40B4-BE49-F238E27FC236}">
              <a16:creationId xmlns:a16="http://schemas.microsoft.com/office/drawing/2014/main" id="{ECEC3DBD-7E69-406C-8124-9BCCDBF1438F}"/>
            </a:ext>
          </a:extLst>
        </xdr:cNvPr>
        <xdr:cNvSpPr/>
      </xdr:nvSpPr>
      <xdr:spPr>
        <a:xfrm>
          <a:off x="9183756" y="128351"/>
          <a:ext cx="1409325" cy="360000"/>
        </a:xfrm>
        <a:prstGeom prst="rightArrow">
          <a:avLst/>
        </a:prstGeom>
        <a:solidFill>
          <a:srgbClr val="52A228"/>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de-DE" sz="1050">
              <a:latin typeface="Arial" panose="020B0604020202020204" pitchFamily="34" charset="0"/>
              <a:cs typeface="Arial" panose="020B0604020202020204" pitchFamily="34" charset="0"/>
            </a:rPr>
            <a:t>Zur Auswertung</a:t>
          </a:r>
        </a:p>
      </xdr:txBody>
    </xdr:sp>
    <xdr:clientData/>
  </xdr:twoCellAnchor>
  <xdr:twoCellAnchor>
    <xdr:from>
      <xdr:col>9</xdr:col>
      <xdr:colOff>23844</xdr:colOff>
      <xdr:row>0</xdr:row>
      <xdr:rowOff>125135</xdr:rowOff>
    </xdr:from>
    <xdr:to>
      <xdr:col>9</xdr:col>
      <xdr:colOff>1499267</xdr:colOff>
      <xdr:row>2</xdr:row>
      <xdr:rowOff>27935</xdr:rowOff>
    </xdr:to>
    <xdr:sp macro="" textlink="">
      <xdr:nvSpPr>
        <xdr:cNvPr id="6" name="Pfeil: nach rechts 3">
          <a:hlinkClick xmlns:r="http://schemas.openxmlformats.org/officeDocument/2006/relationships" r:id="rId2"/>
          <a:extLst>
            <a:ext uri="{FF2B5EF4-FFF2-40B4-BE49-F238E27FC236}">
              <a16:creationId xmlns:a16="http://schemas.microsoft.com/office/drawing/2014/main" id="{695E8B7E-ED20-4B0A-958D-8E3344CDC6D7}"/>
            </a:ext>
          </a:extLst>
        </xdr:cNvPr>
        <xdr:cNvSpPr/>
      </xdr:nvSpPr>
      <xdr:spPr>
        <a:xfrm flipH="1">
          <a:off x="7653369" y="125135"/>
          <a:ext cx="1475423" cy="360000"/>
        </a:xfrm>
        <a:prstGeom prst="rightArrow">
          <a:avLst/>
        </a:prstGeom>
        <a:solidFill>
          <a:srgbClr val="436F8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de-DE" sz="1050">
              <a:latin typeface="Arial" panose="020B0604020202020204" pitchFamily="34" charset="0"/>
              <a:cs typeface="Arial" panose="020B0604020202020204" pitchFamily="34" charset="0"/>
            </a:rPr>
            <a:t>Vorherige Kategorie</a:t>
          </a:r>
        </a:p>
      </xdr:txBody>
    </xdr:sp>
    <xdr:clientData/>
  </xdr:twoCellAnchor>
  <xdr:twoCellAnchor editAs="oneCell">
    <xdr:from>
      <xdr:col>10</xdr:col>
      <xdr:colOff>149676</xdr:colOff>
      <xdr:row>11</xdr:row>
      <xdr:rowOff>98007</xdr:rowOff>
    </xdr:from>
    <xdr:to>
      <xdr:col>12</xdr:col>
      <xdr:colOff>396127</xdr:colOff>
      <xdr:row>18</xdr:row>
      <xdr:rowOff>101</xdr:rowOff>
    </xdr:to>
    <xdr:pic>
      <xdr:nvPicPr>
        <xdr:cNvPr id="7" name="Grafik 6"/>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8585" t="4880" r="6938"/>
        <a:stretch/>
      </xdr:blipFill>
      <xdr:spPr>
        <a:xfrm>
          <a:off x="10741476" y="4898607"/>
          <a:ext cx="1770451" cy="1235594"/>
        </a:xfrm>
        <a:prstGeom prst="rect">
          <a:avLst/>
        </a:prstGeom>
      </xdr:spPr>
    </xdr:pic>
    <xdr:clientData/>
  </xdr:twoCellAnchor>
  <xdr:twoCellAnchor>
    <xdr:from>
      <xdr:col>1</xdr:col>
      <xdr:colOff>1800225</xdr:colOff>
      <xdr:row>0</xdr:row>
      <xdr:rowOff>150495</xdr:rowOff>
    </xdr:from>
    <xdr:to>
      <xdr:col>1</xdr:col>
      <xdr:colOff>2090762</xdr:colOff>
      <xdr:row>1</xdr:row>
      <xdr:rowOff>233595</xdr:rowOff>
    </xdr:to>
    <xdr:pic>
      <xdr:nvPicPr>
        <xdr:cNvPr id="8" name="Grafik 7"/>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310765" y="150495"/>
          <a:ext cx="290537" cy="26598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83820</xdr:colOff>
          <xdr:row>10</xdr:row>
          <xdr:rowOff>106680</xdr:rowOff>
        </xdr:from>
        <xdr:to>
          <xdr:col>2</xdr:col>
          <xdr:colOff>274320</xdr:colOff>
          <xdr:row>10</xdr:row>
          <xdr:rowOff>289560</xdr:rowOff>
        </xdr:to>
        <xdr:sp macro="" textlink="">
          <xdr:nvSpPr>
            <xdr:cNvPr id="18490" name="Option Button 58" hidden="1">
              <a:extLst>
                <a:ext uri="{63B3BB69-23CF-44E3-9099-C40C66FF867C}">
                  <a14:compatExt spid="_x0000_s18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8</xdr:col>
          <xdr:colOff>0</xdr:colOff>
          <xdr:row>10</xdr:row>
          <xdr:rowOff>335280</xdr:rowOff>
        </xdr:to>
        <xdr:sp macro="" textlink="">
          <xdr:nvSpPr>
            <xdr:cNvPr id="18491" name="Group Box 59" hidden="1">
              <a:extLst>
                <a:ext uri="{63B3BB69-23CF-44E3-9099-C40C66FF867C}">
                  <a14:compatExt spid="_x0000_s1849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10</xdr:row>
          <xdr:rowOff>106680</xdr:rowOff>
        </xdr:from>
        <xdr:to>
          <xdr:col>3</xdr:col>
          <xdr:colOff>274320</xdr:colOff>
          <xdr:row>10</xdr:row>
          <xdr:rowOff>289560</xdr:rowOff>
        </xdr:to>
        <xdr:sp macro="" textlink="">
          <xdr:nvSpPr>
            <xdr:cNvPr id="18492" name="Option Button 60" hidden="1">
              <a:extLst>
                <a:ext uri="{63B3BB69-23CF-44E3-9099-C40C66FF867C}">
                  <a14:compatExt spid="_x0000_s18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10</xdr:row>
          <xdr:rowOff>106680</xdr:rowOff>
        </xdr:from>
        <xdr:to>
          <xdr:col>4</xdr:col>
          <xdr:colOff>274320</xdr:colOff>
          <xdr:row>10</xdr:row>
          <xdr:rowOff>289560</xdr:rowOff>
        </xdr:to>
        <xdr:sp macro="" textlink="">
          <xdr:nvSpPr>
            <xdr:cNvPr id="18493" name="Option Button 61" hidden="1">
              <a:extLst>
                <a:ext uri="{63B3BB69-23CF-44E3-9099-C40C66FF867C}">
                  <a14:compatExt spid="_x0000_s18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10</xdr:row>
          <xdr:rowOff>106680</xdr:rowOff>
        </xdr:from>
        <xdr:to>
          <xdr:col>5</xdr:col>
          <xdr:colOff>274320</xdr:colOff>
          <xdr:row>10</xdr:row>
          <xdr:rowOff>289560</xdr:rowOff>
        </xdr:to>
        <xdr:sp macro="" textlink="">
          <xdr:nvSpPr>
            <xdr:cNvPr id="18494" name="Option Button 62" hidden="1">
              <a:extLst>
                <a:ext uri="{63B3BB69-23CF-44E3-9099-C40C66FF867C}">
                  <a14:compatExt spid="_x0000_s18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10</xdr:row>
          <xdr:rowOff>106680</xdr:rowOff>
        </xdr:from>
        <xdr:to>
          <xdr:col>6</xdr:col>
          <xdr:colOff>274320</xdr:colOff>
          <xdr:row>10</xdr:row>
          <xdr:rowOff>289560</xdr:rowOff>
        </xdr:to>
        <xdr:sp macro="" textlink="">
          <xdr:nvSpPr>
            <xdr:cNvPr id="18495" name="Option Button 63" hidden="1">
              <a:extLst>
                <a:ext uri="{63B3BB69-23CF-44E3-9099-C40C66FF867C}">
                  <a14:compatExt spid="_x0000_s18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10</xdr:row>
          <xdr:rowOff>106680</xdr:rowOff>
        </xdr:from>
        <xdr:to>
          <xdr:col>7</xdr:col>
          <xdr:colOff>274320</xdr:colOff>
          <xdr:row>10</xdr:row>
          <xdr:rowOff>289560</xdr:rowOff>
        </xdr:to>
        <xdr:sp macro="" textlink="">
          <xdr:nvSpPr>
            <xdr:cNvPr id="18496" name="Option Button 64" hidden="1">
              <a:extLst>
                <a:ext uri="{63B3BB69-23CF-44E3-9099-C40C66FF867C}">
                  <a14:compatExt spid="_x0000_s18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9</xdr:row>
          <xdr:rowOff>160020</xdr:rowOff>
        </xdr:from>
        <xdr:to>
          <xdr:col>2</xdr:col>
          <xdr:colOff>274320</xdr:colOff>
          <xdr:row>9</xdr:row>
          <xdr:rowOff>342900</xdr:rowOff>
        </xdr:to>
        <xdr:sp macro="" textlink="">
          <xdr:nvSpPr>
            <xdr:cNvPr id="18497" name="Option Button 65" hidden="1">
              <a:extLst>
                <a:ext uri="{63B3BB69-23CF-44E3-9099-C40C66FF867C}">
                  <a14:compatExt spid="_x0000_s18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327660</xdr:rowOff>
        </xdr:from>
        <xdr:to>
          <xdr:col>8</xdr:col>
          <xdr:colOff>0</xdr:colOff>
          <xdr:row>9</xdr:row>
          <xdr:rowOff>472440</xdr:rowOff>
        </xdr:to>
        <xdr:sp macro="" textlink="">
          <xdr:nvSpPr>
            <xdr:cNvPr id="18498" name="Group Box 66" hidden="1">
              <a:extLst>
                <a:ext uri="{63B3BB69-23CF-44E3-9099-C40C66FF867C}">
                  <a14:compatExt spid="_x0000_s184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9</xdr:row>
          <xdr:rowOff>160020</xdr:rowOff>
        </xdr:from>
        <xdr:to>
          <xdr:col>3</xdr:col>
          <xdr:colOff>274320</xdr:colOff>
          <xdr:row>9</xdr:row>
          <xdr:rowOff>342900</xdr:rowOff>
        </xdr:to>
        <xdr:sp macro="" textlink="">
          <xdr:nvSpPr>
            <xdr:cNvPr id="18499" name="Option Button 67" hidden="1">
              <a:extLst>
                <a:ext uri="{63B3BB69-23CF-44E3-9099-C40C66FF867C}">
                  <a14:compatExt spid="_x0000_s18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9</xdr:row>
          <xdr:rowOff>160020</xdr:rowOff>
        </xdr:from>
        <xdr:to>
          <xdr:col>4</xdr:col>
          <xdr:colOff>274320</xdr:colOff>
          <xdr:row>9</xdr:row>
          <xdr:rowOff>342900</xdr:rowOff>
        </xdr:to>
        <xdr:sp macro="" textlink="">
          <xdr:nvSpPr>
            <xdr:cNvPr id="18500" name="Option Button 68" hidden="1">
              <a:extLst>
                <a:ext uri="{63B3BB69-23CF-44E3-9099-C40C66FF867C}">
                  <a14:compatExt spid="_x0000_s18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9</xdr:row>
          <xdr:rowOff>160020</xdr:rowOff>
        </xdr:from>
        <xdr:to>
          <xdr:col>5</xdr:col>
          <xdr:colOff>274320</xdr:colOff>
          <xdr:row>9</xdr:row>
          <xdr:rowOff>342900</xdr:rowOff>
        </xdr:to>
        <xdr:sp macro="" textlink="">
          <xdr:nvSpPr>
            <xdr:cNvPr id="18501" name="Option Button 69" hidden="1">
              <a:extLst>
                <a:ext uri="{63B3BB69-23CF-44E3-9099-C40C66FF867C}">
                  <a14:compatExt spid="_x0000_s18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9</xdr:row>
          <xdr:rowOff>160020</xdr:rowOff>
        </xdr:from>
        <xdr:to>
          <xdr:col>6</xdr:col>
          <xdr:colOff>274320</xdr:colOff>
          <xdr:row>9</xdr:row>
          <xdr:rowOff>342900</xdr:rowOff>
        </xdr:to>
        <xdr:sp macro="" textlink="">
          <xdr:nvSpPr>
            <xdr:cNvPr id="18502" name="Option Button 70" hidden="1">
              <a:extLst>
                <a:ext uri="{63B3BB69-23CF-44E3-9099-C40C66FF867C}">
                  <a14:compatExt spid="_x0000_s18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9</xdr:row>
          <xdr:rowOff>160020</xdr:rowOff>
        </xdr:from>
        <xdr:to>
          <xdr:col>7</xdr:col>
          <xdr:colOff>274320</xdr:colOff>
          <xdr:row>9</xdr:row>
          <xdr:rowOff>342900</xdr:rowOff>
        </xdr:to>
        <xdr:sp macro="" textlink="">
          <xdr:nvSpPr>
            <xdr:cNvPr id="18503" name="Option Button 71" hidden="1">
              <a:extLst>
                <a:ext uri="{63B3BB69-23CF-44E3-9099-C40C66FF867C}">
                  <a14:compatExt spid="_x0000_s18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8</xdr:col>
          <xdr:colOff>0</xdr:colOff>
          <xdr:row>10</xdr:row>
          <xdr:rowOff>327660</xdr:rowOff>
        </xdr:to>
        <xdr:sp macro="" textlink="">
          <xdr:nvSpPr>
            <xdr:cNvPr id="18505" name="Group Box 73" hidden="1">
              <a:extLst>
                <a:ext uri="{63B3BB69-23CF-44E3-9099-C40C66FF867C}">
                  <a14:compatExt spid="_x0000_s1850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5</xdr:row>
          <xdr:rowOff>106680</xdr:rowOff>
        </xdr:from>
        <xdr:to>
          <xdr:col>2</xdr:col>
          <xdr:colOff>274320</xdr:colOff>
          <xdr:row>5</xdr:row>
          <xdr:rowOff>289560</xdr:rowOff>
        </xdr:to>
        <xdr:sp macro="" textlink="">
          <xdr:nvSpPr>
            <xdr:cNvPr id="18511" name="Option Button 79" hidden="1">
              <a:extLst>
                <a:ext uri="{63B3BB69-23CF-44E3-9099-C40C66FF867C}">
                  <a14:compatExt spid="_x0000_s18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xdr:row>
          <xdr:rowOff>198120</xdr:rowOff>
        </xdr:from>
        <xdr:to>
          <xdr:col>8</xdr:col>
          <xdr:colOff>0</xdr:colOff>
          <xdr:row>6</xdr:row>
          <xdr:rowOff>137160</xdr:rowOff>
        </xdr:to>
        <xdr:sp macro="" textlink="">
          <xdr:nvSpPr>
            <xdr:cNvPr id="18512" name="Group Box 80" hidden="1">
              <a:extLst>
                <a:ext uri="{63B3BB69-23CF-44E3-9099-C40C66FF867C}">
                  <a14:compatExt spid="_x0000_s1851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5</xdr:row>
          <xdr:rowOff>106680</xdr:rowOff>
        </xdr:from>
        <xdr:to>
          <xdr:col>3</xdr:col>
          <xdr:colOff>274320</xdr:colOff>
          <xdr:row>5</xdr:row>
          <xdr:rowOff>289560</xdr:rowOff>
        </xdr:to>
        <xdr:sp macro="" textlink="">
          <xdr:nvSpPr>
            <xdr:cNvPr id="18513" name="Option Button 81" hidden="1">
              <a:extLst>
                <a:ext uri="{63B3BB69-23CF-44E3-9099-C40C66FF867C}">
                  <a14:compatExt spid="_x0000_s18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5</xdr:row>
          <xdr:rowOff>106680</xdr:rowOff>
        </xdr:from>
        <xdr:to>
          <xdr:col>4</xdr:col>
          <xdr:colOff>274320</xdr:colOff>
          <xdr:row>5</xdr:row>
          <xdr:rowOff>289560</xdr:rowOff>
        </xdr:to>
        <xdr:sp macro="" textlink="">
          <xdr:nvSpPr>
            <xdr:cNvPr id="18514" name="Option Button 82" hidden="1">
              <a:extLst>
                <a:ext uri="{63B3BB69-23CF-44E3-9099-C40C66FF867C}">
                  <a14:compatExt spid="_x0000_s18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5</xdr:row>
          <xdr:rowOff>106680</xdr:rowOff>
        </xdr:from>
        <xdr:to>
          <xdr:col>5</xdr:col>
          <xdr:colOff>274320</xdr:colOff>
          <xdr:row>5</xdr:row>
          <xdr:rowOff>289560</xdr:rowOff>
        </xdr:to>
        <xdr:sp macro="" textlink="">
          <xdr:nvSpPr>
            <xdr:cNvPr id="18515" name="Option Button 83" hidden="1">
              <a:extLst>
                <a:ext uri="{63B3BB69-23CF-44E3-9099-C40C66FF867C}">
                  <a14:compatExt spid="_x0000_s18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5</xdr:row>
          <xdr:rowOff>106680</xdr:rowOff>
        </xdr:from>
        <xdr:to>
          <xdr:col>6</xdr:col>
          <xdr:colOff>274320</xdr:colOff>
          <xdr:row>5</xdr:row>
          <xdr:rowOff>289560</xdr:rowOff>
        </xdr:to>
        <xdr:sp macro="" textlink="">
          <xdr:nvSpPr>
            <xdr:cNvPr id="18516" name="Option Button 84" hidden="1">
              <a:extLst>
                <a:ext uri="{63B3BB69-23CF-44E3-9099-C40C66FF867C}">
                  <a14:compatExt spid="_x0000_s18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5</xdr:row>
          <xdr:rowOff>106680</xdr:rowOff>
        </xdr:from>
        <xdr:to>
          <xdr:col>7</xdr:col>
          <xdr:colOff>274320</xdr:colOff>
          <xdr:row>5</xdr:row>
          <xdr:rowOff>289560</xdr:rowOff>
        </xdr:to>
        <xdr:sp macro="" textlink="">
          <xdr:nvSpPr>
            <xdr:cNvPr id="18517" name="Option Button 85" hidden="1">
              <a:extLst>
                <a:ext uri="{63B3BB69-23CF-44E3-9099-C40C66FF867C}">
                  <a14:compatExt spid="_x0000_s18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xdr:row>
          <xdr:rowOff>76200</xdr:rowOff>
        </xdr:from>
        <xdr:to>
          <xdr:col>2</xdr:col>
          <xdr:colOff>274320</xdr:colOff>
          <xdr:row>6</xdr:row>
          <xdr:rowOff>259080</xdr:rowOff>
        </xdr:to>
        <xdr:sp macro="" textlink="">
          <xdr:nvSpPr>
            <xdr:cNvPr id="18518" name="Option Button 86" hidden="1">
              <a:extLst>
                <a:ext uri="{63B3BB69-23CF-44E3-9099-C40C66FF867C}">
                  <a14:compatExt spid="_x0000_s18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8</xdr:col>
          <xdr:colOff>0</xdr:colOff>
          <xdr:row>8</xdr:row>
          <xdr:rowOff>0</xdr:rowOff>
        </xdr:to>
        <xdr:sp macro="" textlink="">
          <xdr:nvSpPr>
            <xdr:cNvPr id="18519" name="Group Box 87" hidden="1">
              <a:extLst>
                <a:ext uri="{63B3BB69-23CF-44E3-9099-C40C66FF867C}">
                  <a14:compatExt spid="_x0000_s185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6</xdr:row>
          <xdr:rowOff>76200</xdr:rowOff>
        </xdr:from>
        <xdr:to>
          <xdr:col>3</xdr:col>
          <xdr:colOff>274320</xdr:colOff>
          <xdr:row>6</xdr:row>
          <xdr:rowOff>259080</xdr:rowOff>
        </xdr:to>
        <xdr:sp macro="" textlink="">
          <xdr:nvSpPr>
            <xdr:cNvPr id="18520" name="Option Button 88" hidden="1">
              <a:extLst>
                <a:ext uri="{63B3BB69-23CF-44E3-9099-C40C66FF867C}">
                  <a14:compatExt spid="_x0000_s18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6</xdr:row>
          <xdr:rowOff>76200</xdr:rowOff>
        </xdr:from>
        <xdr:to>
          <xdr:col>4</xdr:col>
          <xdr:colOff>274320</xdr:colOff>
          <xdr:row>6</xdr:row>
          <xdr:rowOff>259080</xdr:rowOff>
        </xdr:to>
        <xdr:sp macro="" textlink="">
          <xdr:nvSpPr>
            <xdr:cNvPr id="18521" name="Option Button 89" hidden="1">
              <a:extLst>
                <a:ext uri="{63B3BB69-23CF-44E3-9099-C40C66FF867C}">
                  <a14:compatExt spid="_x0000_s18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6</xdr:row>
          <xdr:rowOff>76200</xdr:rowOff>
        </xdr:from>
        <xdr:to>
          <xdr:col>5</xdr:col>
          <xdr:colOff>274320</xdr:colOff>
          <xdr:row>6</xdr:row>
          <xdr:rowOff>259080</xdr:rowOff>
        </xdr:to>
        <xdr:sp macro="" textlink="">
          <xdr:nvSpPr>
            <xdr:cNvPr id="18522" name="Option Button 90" hidden="1">
              <a:extLst>
                <a:ext uri="{63B3BB69-23CF-44E3-9099-C40C66FF867C}">
                  <a14:compatExt spid="_x0000_s18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6</xdr:row>
          <xdr:rowOff>76200</xdr:rowOff>
        </xdr:from>
        <xdr:to>
          <xdr:col>6</xdr:col>
          <xdr:colOff>274320</xdr:colOff>
          <xdr:row>6</xdr:row>
          <xdr:rowOff>259080</xdr:rowOff>
        </xdr:to>
        <xdr:sp macro="" textlink="">
          <xdr:nvSpPr>
            <xdr:cNvPr id="18523" name="Option Button 91" hidden="1">
              <a:extLst>
                <a:ext uri="{63B3BB69-23CF-44E3-9099-C40C66FF867C}">
                  <a14:compatExt spid="_x0000_s18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6</xdr:row>
          <xdr:rowOff>76200</xdr:rowOff>
        </xdr:from>
        <xdr:to>
          <xdr:col>7</xdr:col>
          <xdr:colOff>274320</xdr:colOff>
          <xdr:row>6</xdr:row>
          <xdr:rowOff>259080</xdr:rowOff>
        </xdr:to>
        <xdr:sp macro="" textlink="">
          <xdr:nvSpPr>
            <xdr:cNvPr id="18524" name="Option Button 92" hidden="1">
              <a:extLst>
                <a:ext uri="{63B3BB69-23CF-44E3-9099-C40C66FF867C}">
                  <a14:compatExt spid="_x0000_s18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647700</xdr:rowOff>
        </xdr:from>
        <xdr:to>
          <xdr:col>8</xdr:col>
          <xdr:colOff>0</xdr:colOff>
          <xdr:row>8</xdr:row>
          <xdr:rowOff>190500</xdr:rowOff>
        </xdr:to>
        <xdr:sp macro="" textlink="">
          <xdr:nvSpPr>
            <xdr:cNvPr id="18526" name="Group Box 94" hidden="1">
              <a:extLst>
                <a:ext uri="{63B3BB69-23CF-44E3-9099-C40C66FF867C}">
                  <a14:compatExt spid="_x0000_s185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8</xdr:row>
          <xdr:rowOff>99060</xdr:rowOff>
        </xdr:from>
        <xdr:to>
          <xdr:col>2</xdr:col>
          <xdr:colOff>274320</xdr:colOff>
          <xdr:row>8</xdr:row>
          <xdr:rowOff>274320</xdr:rowOff>
        </xdr:to>
        <xdr:sp macro="" textlink="">
          <xdr:nvSpPr>
            <xdr:cNvPr id="18532" name="Option Button 100" hidden="1">
              <a:extLst>
                <a:ext uri="{63B3BB69-23CF-44E3-9099-C40C66FF867C}">
                  <a14:compatExt spid="_x0000_s18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335280</xdr:rowOff>
        </xdr:to>
        <xdr:sp macro="" textlink="">
          <xdr:nvSpPr>
            <xdr:cNvPr id="18533" name="Group Box 101" hidden="1">
              <a:extLst>
                <a:ext uri="{63B3BB69-23CF-44E3-9099-C40C66FF867C}">
                  <a14:compatExt spid="_x0000_s185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8</xdr:row>
          <xdr:rowOff>99060</xdr:rowOff>
        </xdr:from>
        <xdr:to>
          <xdr:col>3</xdr:col>
          <xdr:colOff>274320</xdr:colOff>
          <xdr:row>8</xdr:row>
          <xdr:rowOff>274320</xdr:rowOff>
        </xdr:to>
        <xdr:sp macro="" textlink="">
          <xdr:nvSpPr>
            <xdr:cNvPr id="18534" name="Option Button 102" hidden="1">
              <a:extLst>
                <a:ext uri="{63B3BB69-23CF-44E3-9099-C40C66FF867C}">
                  <a14:compatExt spid="_x0000_s18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8</xdr:row>
          <xdr:rowOff>99060</xdr:rowOff>
        </xdr:from>
        <xdr:to>
          <xdr:col>4</xdr:col>
          <xdr:colOff>274320</xdr:colOff>
          <xdr:row>8</xdr:row>
          <xdr:rowOff>274320</xdr:rowOff>
        </xdr:to>
        <xdr:sp macro="" textlink="">
          <xdr:nvSpPr>
            <xdr:cNvPr id="18535" name="Option Button 103" hidden="1">
              <a:extLst>
                <a:ext uri="{63B3BB69-23CF-44E3-9099-C40C66FF867C}">
                  <a14:compatExt spid="_x0000_s18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8</xdr:row>
          <xdr:rowOff>99060</xdr:rowOff>
        </xdr:from>
        <xdr:to>
          <xdr:col>5</xdr:col>
          <xdr:colOff>274320</xdr:colOff>
          <xdr:row>8</xdr:row>
          <xdr:rowOff>274320</xdr:rowOff>
        </xdr:to>
        <xdr:sp macro="" textlink="">
          <xdr:nvSpPr>
            <xdr:cNvPr id="18536" name="Option Button 104" hidden="1">
              <a:extLst>
                <a:ext uri="{63B3BB69-23CF-44E3-9099-C40C66FF867C}">
                  <a14:compatExt spid="_x0000_s18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8</xdr:row>
          <xdr:rowOff>99060</xdr:rowOff>
        </xdr:from>
        <xdr:to>
          <xdr:col>6</xdr:col>
          <xdr:colOff>274320</xdr:colOff>
          <xdr:row>8</xdr:row>
          <xdr:rowOff>274320</xdr:rowOff>
        </xdr:to>
        <xdr:sp macro="" textlink="">
          <xdr:nvSpPr>
            <xdr:cNvPr id="18537" name="Option Button 105" hidden="1">
              <a:extLst>
                <a:ext uri="{63B3BB69-23CF-44E3-9099-C40C66FF867C}">
                  <a14:compatExt spid="_x0000_s18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8</xdr:row>
          <xdr:rowOff>99060</xdr:rowOff>
        </xdr:from>
        <xdr:to>
          <xdr:col>7</xdr:col>
          <xdr:colOff>274320</xdr:colOff>
          <xdr:row>8</xdr:row>
          <xdr:rowOff>274320</xdr:rowOff>
        </xdr:to>
        <xdr:sp macro="" textlink="">
          <xdr:nvSpPr>
            <xdr:cNvPr id="18538" name="Option Button 106" hidden="1">
              <a:extLst>
                <a:ext uri="{63B3BB69-23CF-44E3-9099-C40C66FF867C}">
                  <a14:compatExt spid="_x0000_s18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74083</xdr:colOff>
      <xdr:row>0</xdr:row>
      <xdr:rowOff>148245</xdr:rowOff>
    </xdr:from>
    <xdr:to>
      <xdr:col>0</xdr:col>
      <xdr:colOff>434083</xdr:colOff>
      <xdr:row>2</xdr:row>
      <xdr:rowOff>53162</xdr:rowOff>
    </xdr:to>
    <xdr:pic>
      <xdr:nvPicPr>
        <xdr:cNvPr id="59" name="Grafik 58">
          <a:hlinkClick xmlns:r="http://schemas.openxmlformats.org/officeDocument/2006/relationships" r:id="rId6"/>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4083" y="148245"/>
          <a:ext cx="360000" cy="36211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0</xdr:colOff>
          <xdr:row>7</xdr:row>
          <xdr:rowOff>327660</xdr:rowOff>
        </xdr:from>
        <xdr:to>
          <xdr:col>8</xdr:col>
          <xdr:colOff>0</xdr:colOff>
          <xdr:row>9</xdr:row>
          <xdr:rowOff>137160</xdr:rowOff>
        </xdr:to>
        <xdr:sp macro="" textlink="">
          <xdr:nvSpPr>
            <xdr:cNvPr id="18540" name="Group Box 108" hidden="1">
              <a:extLst>
                <a:ext uri="{63B3BB69-23CF-44E3-9099-C40C66FF867C}">
                  <a14:compatExt spid="_x0000_s1854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647700</xdr:rowOff>
        </xdr:from>
        <xdr:to>
          <xdr:col>8</xdr:col>
          <xdr:colOff>0</xdr:colOff>
          <xdr:row>7</xdr:row>
          <xdr:rowOff>190500</xdr:rowOff>
        </xdr:to>
        <xdr:sp macro="" textlink="">
          <xdr:nvSpPr>
            <xdr:cNvPr id="18541" name="Group Box 109" hidden="1">
              <a:extLst>
                <a:ext uri="{63B3BB69-23CF-44E3-9099-C40C66FF867C}">
                  <a14:compatExt spid="_x0000_s185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7</xdr:row>
          <xdr:rowOff>76200</xdr:rowOff>
        </xdr:from>
        <xdr:to>
          <xdr:col>2</xdr:col>
          <xdr:colOff>274320</xdr:colOff>
          <xdr:row>7</xdr:row>
          <xdr:rowOff>251460</xdr:rowOff>
        </xdr:to>
        <xdr:sp macro="" textlink="">
          <xdr:nvSpPr>
            <xdr:cNvPr id="18542" name="Option Button 110" hidden="1">
              <a:extLst>
                <a:ext uri="{63B3BB69-23CF-44E3-9099-C40C66FF867C}">
                  <a14:compatExt spid="_x0000_s18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8</xdr:col>
          <xdr:colOff>0</xdr:colOff>
          <xdr:row>8</xdr:row>
          <xdr:rowOff>0</xdr:rowOff>
        </xdr:to>
        <xdr:sp macro="" textlink="">
          <xdr:nvSpPr>
            <xdr:cNvPr id="18543" name="Group Box 111" hidden="1">
              <a:extLst>
                <a:ext uri="{63B3BB69-23CF-44E3-9099-C40C66FF867C}">
                  <a14:compatExt spid="_x0000_s1854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7</xdr:row>
          <xdr:rowOff>76200</xdr:rowOff>
        </xdr:from>
        <xdr:to>
          <xdr:col>3</xdr:col>
          <xdr:colOff>274320</xdr:colOff>
          <xdr:row>7</xdr:row>
          <xdr:rowOff>251460</xdr:rowOff>
        </xdr:to>
        <xdr:sp macro="" textlink="">
          <xdr:nvSpPr>
            <xdr:cNvPr id="18544" name="Option Button 112" hidden="1">
              <a:extLst>
                <a:ext uri="{63B3BB69-23CF-44E3-9099-C40C66FF867C}">
                  <a14:compatExt spid="_x0000_s18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7</xdr:row>
          <xdr:rowOff>76200</xdr:rowOff>
        </xdr:from>
        <xdr:to>
          <xdr:col>4</xdr:col>
          <xdr:colOff>274320</xdr:colOff>
          <xdr:row>7</xdr:row>
          <xdr:rowOff>251460</xdr:rowOff>
        </xdr:to>
        <xdr:sp macro="" textlink="">
          <xdr:nvSpPr>
            <xdr:cNvPr id="18545" name="Option Button 113" hidden="1">
              <a:extLst>
                <a:ext uri="{63B3BB69-23CF-44E3-9099-C40C66FF867C}">
                  <a14:compatExt spid="_x0000_s18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7</xdr:row>
          <xdr:rowOff>76200</xdr:rowOff>
        </xdr:from>
        <xdr:to>
          <xdr:col>5</xdr:col>
          <xdr:colOff>274320</xdr:colOff>
          <xdr:row>7</xdr:row>
          <xdr:rowOff>251460</xdr:rowOff>
        </xdr:to>
        <xdr:sp macro="" textlink="">
          <xdr:nvSpPr>
            <xdr:cNvPr id="18546" name="Option Button 114" hidden="1">
              <a:extLst>
                <a:ext uri="{63B3BB69-23CF-44E3-9099-C40C66FF867C}">
                  <a14:compatExt spid="_x0000_s18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7</xdr:row>
          <xdr:rowOff>76200</xdr:rowOff>
        </xdr:from>
        <xdr:to>
          <xdr:col>6</xdr:col>
          <xdr:colOff>274320</xdr:colOff>
          <xdr:row>7</xdr:row>
          <xdr:rowOff>251460</xdr:rowOff>
        </xdr:to>
        <xdr:sp macro="" textlink="">
          <xdr:nvSpPr>
            <xdr:cNvPr id="18547" name="Option Button 115" hidden="1">
              <a:extLst>
                <a:ext uri="{63B3BB69-23CF-44E3-9099-C40C66FF867C}">
                  <a14:compatExt spid="_x0000_s18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7</xdr:row>
          <xdr:rowOff>76200</xdr:rowOff>
        </xdr:from>
        <xdr:to>
          <xdr:col>7</xdr:col>
          <xdr:colOff>274320</xdr:colOff>
          <xdr:row>7</xdr:row>
          <xdr:rowOff>251460</xdr:rowOff>
        </xdr:to>
        <xdr:sp macro="" textlink="">
          <xdr:nvSpPr>
            <xdr:cNvPr id="18548" name="Option Button 116" hidden="1">
              <a:extLst>
                <a:ext uri="{63B3BB69-23CF-44E3-9099-C40C66FF867C}">
                  <a14:compatExt spid="_x0000_s18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www.rez.bayern.de/" TargetMode="External"/><Relationship Id="rId7" Type="http://schemas.openxmlformats.org/officeDocument/2006/relationships/drawing" Target="../drawings/drawing10.xml"/><Relationship Id="rId2" Type="http://schemas.openxmlformats.org/officeDocument/2006/relationships/hyperlink" Target="mailto:rez@lfu.bayern.de" TargetMode="External"/><Relationship Id="rId1" Type="http://schemas.openxmlformats.org/officeDocument/2006/relationships/hyperlink" Target="http://www.lfu.bayern.de/" TargetMode="External"/><Relationship Id="rId6" Type="http://schemas.openxmlformats.org/officeDocument/2006/relationships/printerSettings" Target="../printerSettings/printerSettings10.bin"/><Relationship Id="rId5" Type="http://schemas.openxmlformats.org/officeDocument/2006/relationships/hyperlink" Target="http://www.lfu.bayern.de/" TargetMode="External"/><Relationship Id="rId4" Type="http://schemas.openxmlformats.org/officeDocument/2006/relationships/hyperlink" Target="mailto:poststelle@lfu.bayern.de"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www.ressource-deutschland.de/instrumente/glossar/m/" TargetMode="External"/><Relationship Id="rId13" Type="http://schemas.openxmlformats.org/officeDocument/2006/relationships/hyperlink" Target="https://www.umweltbundesamt.de/publikationen/glossar-ressourcenschutz" TargetMode="External"/><Relationship Id="rId18" Type="http://schemas.openxmlformats.org/officeDocument/2006/relationships/hyperlink" Target="https://www.ressource-deutschland.de/instrumente/glossar/r/" TargetMode="External"/><Relationship Id="rId3" Type="http://schemas.openxmlformats.org/officeDocument/2006/relationships/hyperlink" Target="https://www.ressource-deutschland.de/instrumente/glossar/d/" TargetMode="External"/><Relationship Id="rId21" Type="http://schemas.openxmlformats.org/officeDocument/2006/relationships/hyperlink" Target="https://www.umweltbundesamt.de/publikationen/glossar-ressourcenschutz" TargetMode="External"/><Relationship Id="rId7" Type="http://schemas.openxmlformats.org/officeDocument/2006/relationships/hyperlink" Target="https://www.umweltbundesamt.de/themen/weniger-kritische-rohstoffe-fuer-umwelttechnologien" TargetMode="External"/><Relationship Id="rId12" Type="http://schemas.openxmlformats.org/officeDocument/2006/relationships/hyperlink" Target="https://www.itwm.fraunhofer.de/content/dam/itwm/de/documents/SYS_Infomaterial/sys_flyer_predictive_maintenance_de.pdf" TargetMode="External"/><Relationship Id="rId17" Type="http://schemas.openxmlformats.org/officeDocument/2006/relationships/hyperlink" Target="https://www.ressource-deutschland.de/fileadmin/user_upload/downloads/kurzanalysen/VDI-ZRE_Kurzanalyse-24_Prozessintensivierung_bf.pdf" TargetMode="External"/><Relationship Id="rId25" Type="http://schemas.openxmlformats.org/officeDocument/2006/relationships/printerSettings" Target="../printerSettings/printerSettings11.bin"/><Relationship Id="rId2" Type="http://schemas.openxmlformats.org/officeDocument/2006/relationships/hyperlink" Target="https://www.umweltbundesamt.de/themen/chemikalien/chemikalien-management/nachhaltige-chemie/chemikalienleasing-portaleinstieg" TargetMode="External"/><Relationship Id="rId16" Type="http://schemas.openxmlformats.org/officeDocument/2006/relationships/hyperlink" Target="https://www.umweltbundesamt.de/publikationen/glossar-ressourcenschutz" TargetMode="External"/><Relationship Id="rId20" Type="http://schemas.openxmlformats.org/officeDocument/2006/relationships/hyperlink" Target="https://www.umweltbundesamt.de/publikationen/glossar-ressourcenschutz" TargetMode="External"/><Relationship Id="rId1" Type="http://schemas.openxmlformats.org/officeDocument/2006/relationships/hyperlink" Target="https://www.umweltbundesamt.de/themen/chemikalien/chemikalien-management/nachhaltige-chemie/chemikalienleasing/chemikalienleasing-vorstellung" TargetMode="External"/><Relationship Id="rId6" Type="http://schemas.openxmlformats.org/officeDocument/2006/relationships/hyperlink" Target="https://wirtschaftslexikon.gabler.de/definition/kennzahlen-41897/version-265253" TargetMode="External"/><Relationship Id="rId11" Type="http://schemas.openxmlformats.org/officeDocument/2006/relationships/hyperlink" Target="https://wirtschaftslexikon.gabler.de/definition/materialflusskostenrechnung-53733/version-276801" TargetMode="External"/><Relationship Id="rId24" Type="http://schemas.openxmlformats.org/officeDocument/2006/relationships/hyperlink" Target="https://www.ressource-deutschland.de/instrumente/prozessketten/verfahrenstechnische-trennverfahren/" TargetMode="External"/><Relationship Id="rId5" Type="http://schemas.openxmlformats.org/officeDocument/2006/relationships/hyperlink" Target="https://wirtschaftslexikon.gabler.de/definition/hilfsstoffe-32716/version-256253" TargetMode="External"/><Relationship Id="rId15" Type="http://schemas.openxmlformats.org/officeDocument/2006/relationships/hyperlink" Target="https://www.ressource-deutschland.de/instrumente/glossar/p/" TargetMode="External"/><Relationship Id="rId23" Type="http://schemas.openxmlformats.org/officeDocument/2006/relationships/hyperlink" Target="https://www.umweltbundesamt.de/sites/default/files/medien/publikation/long/4242.pdf" TargetMode="External"/><Relationship Id="rId10" Type="http://schemas.openxmlformats.org/officeDocument/2006/relationships/hyperlink" Target="https://www.ressource-deutschland.de/instrumente/glossar/m/" TargetMode="External"/><Relationship Id="rId19" Type="http://schemas.openxmlformats.org/officeDocument/2006/relationships/hyperlink" Target="https://www.ressource-deutschland.de/instrumente/glossar/r/" TargetMode="External"/><Relationship Id="rId4" Type="http://schemas.openxmlformats.org/officeDocument/2006/relationships/hyperlink" Target="https://uol.de/fileadmin/user_upload/c3l/Studiengaenge/BABusinessAdmin/Download/Leseproben/bba_leseprobe_digitalisierung_01.pdf" TargetMode="External"/><Relationship Id="rId9" Type="http://schemas.openxmlformats.org/officeDocument/2006/relationships/hyperlink" Target="https://www.umweltbundesamt.de/publikationen/glossar-ressourcenschutz" TargetMode="External"/><Relationship Id="rId14" Type="http://schemas.openxmlformats.org/officeDocument/2006/relationships/hyperlink" Target="https://www.ressource-deutschland.de/instrumente/glossar/p/" TargetMode="External"/><Relationship Id="rId22" Type="http://schemas.openxmlformats.org/officeDocument/2006/relationships/hyperlink" Target="https://www.ressource-deutschland.de/instrumente/glossar/s/" TargetMode="Externa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7.xml"/><Relationship Id="rId18" Type="http://schemas.openxmlformats.org/officeDocument/2006/relationships/ctrlProp" Target="../ctrlProps/ctrlProp112.xml"/><Relationship Id="rId26" Type="http://schemas.openxmlformats.org/officeDocument/2006/relationships/ctrlProp" Target="../ctrlProps/ctrlProp120.xml"/><Relationship Id="rId39" Type="http://schemas.openxmlformats.org/officeDocument/2006/relationships/ctrlProp" Target="../ctrlProps/ctrlProp133.xml"/><Relationship Id="rId21" Type="http://schemas.openxmlformats.org/officeDocument/2006/relationships/ctrlProp" Target="../ctrlProps/ctrlProp115.xml"/><Relationship Id="rId34" Type="http://schemas.openxmlformats.org/officeDocument/2006/relationships/ctrlProp" Target="../ctrlProps/ctrlProp128.xml"/><Relationship Id="rId42" Type="http://schemas.openxmlformats.org/officeDocument/2006/relationships/ctrlProp" Target="../ctrlProps/ctrlProp136.xml"/><Relationship Id="rId47" Type="http://schemas.openxmlformats.org/officeDocument/2006/relationships/ctrlProp" Target="../ctrlProps/ctrlProp141.xml"/><Relationship Id="rId50" Type="http://schemas.openxmlformats.org/officeDocument/2006/relationships/ctrlProp" Target="../ctrlProps/ctrlProp144.xml"/><Relationship Id="rId55" Type="http://schemas.openxmlformats.org/officeDocument/2006/relationships/ctrlProp" Target="../ctrlProps/ctrlProp149.xml"/><Relationship Id="rId63" Type="http://schemas.openxmlformats.org/officeDocument/2006/relationships/ctrlProp" Target="../ctrlProps/ctrlProp157.xml"/><Relationship Id="rId68" Type="http://schemas.openxmlformats.org/officeDocument/2006/relationships/ctrlProp" Target="../ctrlProps/ctrlProp162.xml"/><Relationship Id="rId76" Type="http://schemas.openxmlformats.org/officeDocument/2006/relationships/ctrlProp" Target="../ctrlProps/ctrlProp170.xml"/><Relationship Id="rId7" Type="http://schemas.openxmlformats.org/officeDocument/2006/relationships/ctrlProp" Target="../ctrlProps/ctrlProp101.xml"/><Relationship Id="rId71" Type="http://schemas.openxmlformats.org/officeDocument/2006/relationships/ctrlProp" Target="../ctrlProps/ctrlProp165.xml"/><Relationship Id="rId2" Type="http://schemas.openxmlformats.org/officeDocument/2006/relationships/drawing" Target="../drawings/drawing3.xml"/><Relationship Id="rId16" Type="http://schemas.openxmlformats.org/officeDocument/2006/relationships/ctrlProp" Target="../ctrlProps/ctrlProp110.xml"/><Relationship Id="rId29" Type="http://schemas.openxmlformats.org/officeDocument/2006/relationships/ctrlProp" Target="../ctrlProps/ctrlProp123.xml"/><Relationship Id="rId11" Type="http://schemas.openxmlformats.org/officeDocument/2006/relationships/ctrlProp" Target="../ctrlProps/ctrlProp105.xml"/><Relationship Id="rId24" Type="http://schemas.openxmlformats.org/officeDocument/2006/relationships/ctrlProp" Target="../ctrlProps/ctrlProp118.xml"/><Relationship Id="rId32" Type="http://schemas.openxmlformats.org/officeDocument/2006/relationships/ctrlProp" Target="../ctrlProps/ctrlProp126.xml"/><Relationship Id="rId37" Type="http://schemas.openxmlformats.org/officeDocument/2006/relationships/ctrlProp" Target="../ctrlProps/ctrlProp131.xml"/><Relationship Id="rId40" Type="http://schemas.openxmlformats.org/officeDocument/2006/relationships/ctrlProp" Target="../ctrlProps/ctrlProp134.xml"/><Relationship Id="rId45" Type="http://schemas.openxmlformats.org/officeDocument/2006/relationships/ctrlProp" Target="../ctrlProps/ctrlProp139.xml"/><Relationship Id="rId53" Type="http://schemas.openxmlformats.org/officeDocument/2006/relationships/ctrlProp" Target="../ctrlProps/ctrlProp147.xml"/><Relationship Id="rId58" Type="http://schemas.openxmlformats.org/officeDocument/2006/relationships/ctrlProp" Target="../ctrlProps/ctrlProp152.xml"/><Relationship Id="rId66" Type="http://schemas.openxmlformats.org/officeDocument/2006/relationships/ctrlProp" Target="../ctrlProps/ctrlProp160.xml"/><Relationship Id="rId74" Type="http://schemas.openxmlformats.org/officeDocument/2006/relationships/ctrlProp" Target="../ctrlProps/ctrlProp168.xml"/><Relationship Id="rId5" Type="http://schemas.openxmlformats.org/officeDocument/2006/relationships/ctrlProp" Target="../ctrlProps/ctrlProp99.xml"/><Relationship Id="rId15" Type="http://schemas.openxmlformats.org/officeDocument/2006/relationships/ctrlProp" Target="../ctrlProps/ctrlProp109.xml"/><Relationship Id="rId23" Type="http://schemas.openxmlformats.org/officeDocument/2006/relationships/ctrlProp" Target="../ctrlProps/ctrlProp117.xml"/><Relationship Id="rId28" Type="http://schemas.openxmlformats.org/officeDocument/2006/relationships/ctrlProp" Target="../ctrlProps/ctrlProp122.xml"/><Relationship Id="rId36" Type="http://schemas.openxmlformats.org/officeDocument/2006/relationships/ctrlProp" Target="../ctrlProps/ctrlProp130.xml"/><Relationship Id="rId49" Type="http://schemas.openxmlformats.org/officeDocument/2006/relationships/ctrlProp" Target="../ctrlProps/ctrlProp143.xml"/><Relationship Id="rId57" Type="http://schemas.openxmlformats.org/officeDocument/2006/relationships/ctrlProp" Target="../ctrlProps/ctrlProp151.xml"/><Relationship Id="rId61" Type="http://schemas.openxmlformats.org/officeDocument/2006/relationships/ctrlProp" Target="../ctrlProps/ctrlProp155.xml"/><Relationship Id="rId10" Type="http://schemas.openxmlformats.org/officeDocument/2006/relationships/ctrlProp" Target="../ctrlProps/ctrlProp104.xml"/><Relationship Id="rId19" Type="http://schemas.openxmlformats.org/officeDocument/2006/relationships/ctrlProp" Target="../ctrlProps/ctrlProp113.xml"/><Relationship Id="rId31" Type="http://schemas.openxmlformats.org/officeDocument/2006/relationships/ctrlProp" Target="../ctrlProps/ctrlProp125.xml"/><Relationship Id="rId44" Type="http://schemas.openxmlformats.org/officeDocument/2006/relationships/ctrlProp" Target="../ctrlProps/ctrlProp138.xml"/><Relationship Id="rId52" Type="http://schemas.openxmlformats.org/officeDocument/2006/relationships/ctrlProp" Target="../ctrlProps/ctrlProp146.xml"/><Relationship Id="rId60" Type="http://schemas.openxmlformats.org/officeDocument/2006/relationships/ctrlProp" Target="../ctrlProps/ctrlProp154.xml"/><Relationship Id="rId65" Type="http://schemas.openxmlformats.org/officeDocument/2006/relationships/ctrlProp" Target="../ctrlProps/ctrlProp159.xml"/><Relationship Id="rId73" Type="http://schemas.openxmlformats.org/officeDocument/2006/relationships/ctrlProp" Target="../ctrlProps/ctrlProp167.xml"/><Relationship Id="rId4" Type="http://schemas.openxmlformats.org/officeDocument/2006/relationships/ctrlProp" Target="../ctrlProps/ctrlProp98.xml"/><Relationship Id="rId9" Type="http://schemas.openxmlformats.org/officeDocument/2006/relationships/ctrlProp" Target="../ctrlProps/ctrlProp103.xml"/><Relationship Id="rId14" Type="http://schemas.openxmlformats.org/officeDocument/2006/relationships/ctrlProp" Target="../ctrlProps/ctrlProp108.xml"/><Relationship Id="rId22" Type="http://schemas.openxmlformats.org/officeDocument/2006/relationships/ctrlProp" Target="../ctrlProps/ctrlProp116.xml"/><Relationship Id="rId27" Type="http://schemas.openxmlformats.org/officeDocument/2006/relationships/ctrlProp" Target="../ctrlProps/ctrlProp121.xml"/><Relationship Id="rId30" Type="http://schemas.openxmlformats.org/officeDocument/2006/relationships/ctrlProp" Target="../ctrlProps/ctrlProp124.xml"/><Relationship Id="rId35" Type="http://schemas.openxmlformats.org/officeDocument/2006/relationships/ctrlProp" Target="../ctrlProps/ctrlProp129.xml"/><Relationship Id="rId43" Type="http://schemas.openxmlformats.org/officeDocument/2006/relationships/ctrlProp" Target="../ctrlProps/ctrlProp137.xml"/><Relationship Id="rId48" Type="http://schemas.openxmlformats.org/officeDocument/2006/relationships/ctrlProp" Target="../ctrlProps/ctrlProp142.xml"/><Relationship Id="rId56" Type="http://schemas.openxmlformats.org/officeDocument/2006/relationships/ctrlProp" Target="../ctrlProps/ctrlProp150.xml"/><Relationship Id="rId64" Type="http://schemas.openxmlformats.org/officeDocument/2006/relationships/ctrlProp" Target="../ctrlProps/ctrlProp158.xml"/><Relationship Id="rId69" Type="http://schemas.openxmlformats.org/officeDocument/2006/relationships/ctrlProp" Target="../ctrlProps/ctrlProp163.xml"/><Relationship Id="rId77" Type="http://schemas.openxmlformats.org/officeDocument/2006/relationships/ctrlProp" Target="../ctrlProps/ctrlProp171.xml"/><Relationship Id="rId8" Type="http://schemas.openxmlformats.org/officeDocument/2006/relationships/ctrlProp" Target="../ctrlProps/ctrlProp102.xml"/><Relationship Id="rId51" Type="http://schemas.openxmlformats.org/officeDocument/2006/relationships/ctrlProp" Target="../ctrlProps/ctrlProp145.xml"/><Relationship Id="rId72" Type="http://schemas.openxmlformats.org/officeDocument/2006/relationships/ctrlProp" Target="../ctrlProps/ctrlProp166.xml"/><Relationship Id="rId3" Type="http://schemas.openxmlformats.org/officeDocument/2006/relationships/vmlDrawing" Target="../drawings/vmlDrawing2.vml"/><Relationship Id="rId12" Type="http://schemas.openxmlformats.org/officeDocument/2006/relationships/ctrlProp" Target="../ctrlProps/ctrlProp106.xml"/><Relationship Id="rId17" Type="http://schemas.openxmlformats.org/officeDocument/2006/relationships/ctrlProp" Target="../ctrlProps/ctrlProp111.xml"/><Relationship Id="rId25" Type="http://schemas.openxmlformats.org/officeDocument/2006/relationships/ctrlProp" Target="../ctrlProps/ctrlProp119.xml"/><Relationship Id="rId33" Type="http://schemas.openxmlformats.org/officeDocument/2006/relationships/ctrlProp" Target="../ctrlProps/ctrlProp127.xml"/><Relationship Id="rId38" Type="http://schemas.openxmlformats.org/officeDocument/2006/relationships/ctrlProp" Target="../ctrlProps/ctrlProp132.xml"/><Relationship Id="rId46" Type="http://schemas.openxmlformats.org/officeDocument/2006/relationships/ctrlProp" Target="../ctrlProps/ctrlProp140.xml"/><Relationship Id="rId59" Type="http://schemas.openxmlformats.org/officeDocument/2006/relationships/ctrlProp" Target="../ctrlProps/ctrlProp153.xml"/><Relationship Id="rId67" Type="http://schemas.openxmlformats.org/officeDocument/2006/relationships/ctrlProp" Target="../ctrlProps/ctrlProp161.xml"/><Relationship Id="rId20" Type="http://schemas.openxmlformats.org/officeDocument/2006/relationships/ctrlProp" Target="../ctrlProps/ctrlProp114.xml"/><Relationship Id="rId41" Type="http://schemas.openxmlformats.org/officeDocument/2006/relationships/ctrlProp" Target="../ctrlProps/ctrlProp135.xml"/><Relationship Id="rId54" Type="http://schemas.openxmlformats.org/officeDocument/2006/relationships/ctrlProp" Target="../ctrlProps/ctrlProp148.xml"/><Relationship Id="rId62" Type="http://schemas.openxmlformats.org/officeDocument/2006/relationships/ctrlProp" Target="../ctrlProps/ctrlProp156.xml"/><Relationship Id="rId70" Type="http://schemas.openxmlformats.org/officeDocument/2006/relationships/ctrlProp" Target="../ctrlProps/ctrlProp164.xml"/><Relationship Id="rId75" Type="http://schemas.openxmlformats.org/officeDocument/2006/relationships/ctrlProp" Target="../ctrlProps/ctrlProp169.xml"/><Relationship Id="rId1" Type="http://schemas.openxmlformats.org/officeDocument/2006/relationships/printerSettings" Target="../printerSettings/printerSettings3.bin"/><Relationship Id="rId6" Type="http://schemas.openxmlformats.org/officeDocument/2006/relationships/ctrlProp" Target="../ctrlProps/ctrlProp100.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81.xml"/><Relationship Id="rId18" Type="http://schemas.openxmlformats.org/officeDocument/2006/relationships/ctrlProp" Target="../ctrlProps/ctrlProp186.xml"/><Relationship Id="rId26" Type="http://schemas.openxmlformats.org/officeDocument/2006/relationships/ctrlProp" Target="../ctrlProps/ctrlProp194.xml"/><Relationship Id="rId39" Type="http://schemas.openxmlformats.org/officeDocument/2006/relationships/ctrlProp" Target="../ctrlProps/ctrlProp207.xml"/><Relationship Id="rId21" Type="http://schemas.openxmlformats.org/officeDocument/2006/relationships/ctrlProp" Target="../ctrlProps/ctrlProp189.xml"/><Relationship Id="rId34" Type="http://schemas.openxmlformats.org/officeDocument/2006/relationships/ctrlProp" Target="../ctrlProps/ctrlProp202.xml"/><Relationship Id="rId42" Type="http://schemas.openxmlformats.org/officeDocument/2006/relationships/ctrlProp" Target="../ctrlProps/ctrlProp210.xml"/><Relationship Id="rId47" Type="http://schemas.openxmlformats.org/officeDocument/2006/relationships/ctrlProp" Target="../ctrlProps/ctrlProp215.xml"/><Relationship Id="rId50" Type="http://schemas.openxmlformats.org/officeDocument/2006/relationships/ctrlProp" Target="../ctrlProps/ctrlProp218.xml"/><Relationship Id="rId55" Type="http://schemas.openxmlformats.org/officeDocument/2006/relationships/ctrlProp" Target="../ctrlProps/ctrlProp223.xml"/><Relationship Id="rId7" Type="http://schemas.openxmlformats.org/officeDocument/2006/relationships/ctrlProp" Target="../ctrlProps/ctrlProp175.xml"/><Relationship Id="rId2" Type="http://schemas.openxmlformats.org/officeDocument/2006/relationships/drawing" Target="../drawings/drawing4.xml"/><Relationship Id="rId16" Type="http://schemas.openxmlformats.org/officeDocument/2006/relationships/ctrlProp" Target="../ctrlProps/ctrlProp184.xml"/><Relationship Id="rId20" Type="http://schemas.openxmlformats.org/officeDocument/2006/relationships/ctrlProp" Target="../ctrlProps/ctrlProp188.xml"/><Relationship Id="rId29" Type="http://schemas.openxmlformats.org/officeDocument/2006/relationships/ctrlProp" Target="../ctrlProps/ctrlProp197.xml"/><Relationship Id="rId41" Type="http://schemas.openxmlformats.org/officeDocument/2006/relationships/ctrlProp" Target="../ctrlProps/ctrlProp209.xml"/><Relationship Id="rId54" Type="http://schemas.openxmlformats.org/officeDocument/2006/relationships/ctrlProp" Target="../ctrlProps/ctrlProp222.xml"/><Relationship Id="rId1" Type="http://schemas.openxmlformats.org/officeDocument/2006/relationships/printerSettings" Target="../printerSettings/printerSettings4.bin"/><Relationship Id="rId6" Type="http://schemas.openxmlformats.org/officeDocument/2006/relationships/ctrlProp" Target="../ctrlProps/ctrlProp174.xml"/><Relationship Id="rId11" Type="http://schemas.openxmlformats.org/officeDocument/2006/relationships/ctrlProp" Target="../ctrlProps/ctrlProp179.xml"/><Relationship Id="rId24" Type="http://schemas.openxmlformats.org/officeDocument/2006/relationships/ctrlProp" Target="../ctrlProps/ctrlProp192.xml"/><Relationship Id="rId32" Type="http://schemas.openxmlformats.org/officeDocument/2006/relationships/ctrlProp" Target="../ctrlProps/ctrlProp200.xml"/><Relationship Id="rId37" Type="http://schemas.openxmlformats.org/officeDocument/2006/relationships/ctrlProp" Target="../ctrlProps/ctrlProp205.xml"/><Relationship Id="rId40" Type="http://schemas.openxmlformats.org/officeDocument/2006/relationships/ctrlProp" Target="../ctrlProps/ctrlProp208.xml"/><Relationship Id="rId45" Type="http://schemas.openxmlformats.org/officeDocument/2006/relationships/ctrlProp" Target="../ctrlProps/ctrlProp213.xml"/><Relationship Id="rId53" Type="http://schemas.openxmlformats.org/officeDocument/2006/relationships/ctrlProp" Target="../ctrlProps/ctrlProp221.xml"/><Relationship Id="rId58" Type="http://schemas.openxmlformats.org/officeDocument/2006/relationships/ctrlProp" Target="../ctrlProps/ctrlProp226.xml"/><Relationship Id="rId5" Type="http://schemas.openxmlformats.org/officeDocument/2006/relationships/ctrlProp" Target="../ctrlProps/ctrlProp173.xml"/><Relationship Id="rId15" Type="http://schemas.openxmlformats.org/officeDocument/2006/relationships/ctrlProp" Target="../ctrlProps/ctrlProp183.xml"/><Relationship Id="rId23" Type="http://schemas.openxmlformats.org/officeDocument/2006/relationships/ctrlProp" Target="../ctrlProps/ctrlProp191.xml"/><Relationship Id="rId28" Type="http://schemas.openxmlformats.org/officeDocument/2006/relationships/ctrlProp" Target="../ctrlProps/ctrlProp196.xml"/><Relationship Id="rId36" Type="http://schemas.openxmlformats.org/officeDocument/2006/relationships/ctrlProp" Target="../ctrlProps/ctrlProp204.xml"/><Relationship Id="rId49" Type="http://schemas.openxmlformats.org/officeDocument/2006/relationships/ctrlProp" Target="../ctrlProps/ctrlProp217.xml"/><Relationship Id="rId57" Type="http://schemas.openxmlformats.org/officeDocument/2006/relationships/ctrlProp" Target="../ctrlProps/ctrlProp225.xml"/><Relationship Id="rId61" Type="http://schemas.openxmlformats.org/officeDocument/2006/relationships/ctrlProp" Target="../ctrlProps/ctrlProp229.xml"/><Relationship Id="rId10" Type="http://schemas.openxmlformats.org/officeDocument/2006/relationships/ctrlProp" Target="../ctrlProps/ctrlProp178.xml"/><Relationship Id="rId19" Type="http://schemas.openxmlformats.org/officeDocument/2006/relationships/ctrlProp" Target="../ctrlProps/ctrlProp187.xml"/><Relationship Id="rId31" Type="http://schemas.openxmlformats.org/officeDocument/2006/relationships/ctrlProp" Target="../ctrlProps/ctrlProp199.xml"/><Relationship Id="rId44" Type="http://schemas.openxmlformats.org/officeDocument/2006/relationships/ctrlProp" Target="../ctrlProps/ctrlProp212.xml"/><Relationship Id="rId52" Type="http://schemas.openxmlformats.org/officeDocument/2006/relationships/ctrlProp" Target="../ctrlProps/ctrlProp220.xml"/><Relationship Id="rId60" Type="http://schemas.openxmlformats.org/officeDocument/2006/relationships/ctrlProp" Target="../ctrlProps/ctrlProp228.xml"/><Relationship Id="rId4" Type="http://schemas.openxmlformats.org/officeDocument/2006/relationships/ctrlProp" Target="../ctrlProps/ctrlProp172.xml"/><Relationship Id="rId9" Type="http://schemas.openxmlformats.org/officeDocument/2006/relationships/ctrlProp" Target="../ctrlProps/ctrlProp177.xml"/><Relationship Id="rId14" Type="http://schemas.openxmlformats.org/officeDocument/2006/relationships/ctrlProp" Target="../ctrlProps/ctrlProp182.xml"/><Relationship Id="rId22" Type="http://schemas.openxmlformats.org/officeDocument/2006/relationships/ctrlProp" Target="../ctrlProps/ctrlProp190.xml"/><Relationship Id="rId27" Type="http://schemas.openxmlformats.org/officeDocument/2006/relationships/ctrlProp" Target="../ctrlProps/ctrlProp195.xml"/><Relationship Id="rId30" Type="http://schemas.openxmlformats.org/officeDocument/2006/relationships/ctrlProp" Target="../ctrlProps/ctrlProp198.xml"/><Relationship Id="rId35" Type="http://schemas.openxmlformats.org/officeDocument/2006/relationships/ctrlProp" Target="../ctrlProps/ctrlProp203.xml"/><Relationship Id="rId43" Type="http://schemas.openxmlformats.org/officeDocument/2006/relationships/ctrlProp" Target="../ctrlProps/ctrlProp211.xml"/><Relationship Id="rId48" Type="http://schemas.openxmlformats.org/officeDocument/2006/relationships/ctrlProp" Target="../ctrlProps/ctrlProp216.xml"/><Relationship Id="rId56" Type="http://schemas.openxmlformats.org/officeDocument/2006/relationships/ctrlProp" Target="../ctrlProps/ctrlProp224.xml"/><Relationship Id="rId8" Type="http://schemas.openxmlformats.org/officeDocument/2006/relationships/ctrlProp" Target="../ctrlProps/ctrlProp176.xml"/><Relationship Id="rId51" Type="http://schemas.openxmlformats.org/officeDocument/2006/relationships/ctrlProp" Target="../ctrlProps/ctrlProp219.xml"/><Relationship Id="rId3" Type="http://schemas.openxmlformats.org/officeDocument/2006/relationships/vmlDrawing" Target="../drawings/vmlDrawing3.vml"/><Relationship Id="rId12" Type="http://schemas.openxmlformats.org/officeDocument/2006/relationships/ctrlProp" Target="../ctrlProps/ctrlProp180.xml"/><Relationship Id="rId17" Type="http://schemas.openxmlformats.org/officeDocument/2006/relationships/ctrlProp" Target="../ctrlProps/ctrlProp185.xml"/><Relationship Id="rId25" Type="http://schemas.openxmlformats.org/officeDocument/2006/relationships/ctrlProp" Target="../ctrlProps/ctrlProp193.xml"/><Relationship Id="rId33" Type="http://schemas.openxmlformats.org/officeDocument/2006/relationships/ctrlProp" Target="../ctrlProps/ctrlProp201.xml"/><Relationship Id="rId38" Type="http://schemas.openxmlformats.org/officeDocument/2006/relationships/ctrlProp" Target="../ctrlProps/ctrlProp206.xml"/><Relationship Id="rId46" Type="http://schemas.openxmlformats.org/officeDocument/2006/relationships/ctrlProp" Target="../ctrlProps/ctrlProp214.xml"/><Relationship Id="rId59" Type="http://schemas.openxmlformats.org/officeDocument/2006/relationships/ctrlProp" Target="../ctrlProps/ctrlProp227.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239.xml"/><Relationship Id="rId18" Type="http://schemas.openxmlformats.org/officeDocument/2006/relationships/ctrlProp" Target="../ctrlProps/ctrlProp244.xml"/><Relationship Id="rId26" Type="http://schemas.openxmlformats.org/officeDocument/2006/relationships/ctrlProp" Target="../ctrlProps/ctrlProp252.xml"/><Relationship Id="rId39" Type="http://schemas.openxmlformats.org/officeDocument/2006/relationships/ctrlProp" Target="../ctrlProps/ctrlProp265.xml"/><Relationship Id="rId21" Type="http://schemas.openxmlformats.org/officeDocument/2006/relationships/ctrlProp" Target="../ctrlProps/ctrlProp247.xml"/><Relationship Id="rId34" Type="http://schemas.openxmlformats.org/officeDocument/2006/relationships/ctrlProp" Target="../ctrlProps/ctrlProp260.xml"/><Relationship Id="rId42" Type="http://schemas.openxmlformats.org/officeDocument/2006/relationships/ctrlProp" Target="../ctrlProps/ctrlProp268.xml"/><Relationship Id="rId47" Type="http://schemas.openxmlformats.org/officeDocument/2006/relationships/ctrlProp" Target="../ctrlProps/ctrlProp273.xml"/><Relationship Id="rId50" Type="http://schemas.openxmlformats.org/officeDocument/2006/relationships/ctrlProp" Target="../ctrlProps/ctrlProp276.xml"/><Relationship Id="rId55" Type="http://schemas.openxmlformats.org/officeDocument/2006/relationships/ctrlProp" Target="../ctrlProps/ctrlProp281.xml"/><Relationship Id="rId7" Type="http://schemas.openxmlformats.org/officeDocument/2006/relationships/ctrlProp" Target="../ctrlProps/ctrlProp233.xml"/><Relationship Id="rId12" Type="http://schemas.openxmlformats.org/officeDocument/2006/relationships/ctrlProp" Target="../ctrlProps/ctrlProp238.xml"/><Relationship Id="rId17" Type="http://schemas.openxmlformats.org/officeDocument/2006/relationships/ctrlProp" Target="../ctrlProps/ctrlProp243.xml"/><Relationship Id="rId25" Type="http://schemas.openxmlformats.org/officeDocument/2006/relationships/ctrlProp" Target="../ctrlProps/ctrlProp251.xml"/><Relationship Id="rId33" Type="http://schemas.openxmlformats.org/officeDocument/2006/relationships/ctrlProp" Target="../ctrlProps/ctrlProp259.xml"/><Relationship Id="rId38" Type="http://schemas.openxmlformats.org/officeDocument/2006/relationships/ctrlProp" Target="../ctrlProps/ctrlProp264.xml"/><Relationship Id="rId46" Type="http://schemas.openxmlformats.org/officeDocument/2006/relationships/ctrlProp" Target="../ctrlProps/ctrlProp272.xml"/><Relationship Id="rId59" Type="http://schemas.openxmlformats.org/officeDocument/2006/relationships/ctrlProp" Target="../ctrlProps/ctrlProp285.xml"/><Relationship Id="rId2" Type="http://schemas.openxmlformats.org/officeDocument/2006/relationships/drawing" Target="../drawings/drawing5.xml"/><Relationship Id="rId16" Type="http://schemas.openxmlformats.org/officeDocument/2006/relationships/ctrlProp" Target="../ctrlProps/ctrlProp242.xml"/><Relationship Id="rId20" Type="http://schemas.openxmlformats.org/officeDocument/2006/relationships/ctrlProp" Target="../ctrlProps/ctrlProp246.xml"/><Relationship Id="rId29" Type="http://schemas.openxmlformats.org/officeDocument/2006/relationships/ctrlProp" Target="../ctrlProps/ctrlProp255.xml"/><Relationship Id="rId41" Type="http://schemas.openxmlformats.org/officeDocument/2006/relationships/ctrlProp" Target="../ctrlProps/ctrlProp267.xml"/><Relationship Id="rId54" Type="http://schemas.openxmlformats.org/officeDocument/2006/relationships/ctrlProp" Target="../ctrlProps/ctrlProp280.xml"/><Relationship Id="rId1" Type="http://schemas.openxmlformats.org/officeDocument/2006/relationships/printerSettings" Target="../printerSettings/printerSettings5.bin"/><Relationship Id="rId6" Type="http://schemas.openxmlformats.org/officeDocument/2006/relationships/ctrlProp" Target="../ctrlProps/ctrlProp232.xml"/><Relationship Id="rId11" Type="http://schemas.openxmlformats.org/officeDocument/2006/relationships/ctrlProp" Target="../ctrlProps/ctrlProp237.xml"/><Relationship Id="rId24" Type="http://schemas.openxmlformats.org/officeDocument/2006/relationships/ctrlProp" Target="../ctrlProps/ctrlProp250.xml"/><Relationship Id="rId32" Type="http://schemas.openxmlformats.org/officeDocument/2006/relationships/ctrlProp" Target="../ctrlProps/ctrlProp258.xml"/><Relationship Id="rId37" Type="http://schemas.openxmlformats.org/officeDocument/2006/relationships/ctrlProp" Target="../ctrlProps/ctrlProp263.xml"/><Relationship Id="rId40" Type="http://schemas.openxmlformats.org/officeDocument/2006/relationships/ctrlProp" Target="../ctrlProps/ctrlProp266.xml"/><Relationship Id="rId45" Type="http://schemas.openxmlformats.org/officeDocument/2006/relationships/ctrlProp" Target="../ctrlProps/ctrlProp271.xml"/><Relationship Id="rId53" Type="http://schemas.openxmlformats.org/officeDocument/2006/relationships/ctrlProp" Target="../ctrlProps/ctrlProp279.xml"/><Relationship Id="rId58" Type="http://schemas.openxmlformats.org/officeDocument/2006/relationships/ctrlProp" Target="../ctrlProps/ctrlProp284.xml"/><Relationship Id="rId5" Type="http://schemas.openxmlformats.org/officeDocument/2006/relationships/ctrlProp" Target="../ctrlProps/ctrlProp231.xml"/><Relationship Id="rId15" Type="http://schemas.openxmlformats.org/officeDocument/2006/relationships/ctrlProp" Target="../ctrlProps/ctrlProp241.xml"/><Relationship Id="rId23" Type="http://schemas.openxmlformats.org/officeDocument/2006/relationships/ctrlProp" Target="../ctrlProps/ctrlProp249.xml"/><Relationship Id="rId28" Type="http://schemas.openxmlformats.org/officeDocument/2006/relationships/ctrlProp" Target="../ctrlProps/ctrlProp254.xml"/><Relationship Id="rId36" Type="http://schemas.openxmlformats.org/officeDocument/2006/relationships/ctrlProp" Target="../ctrlProps/ctrlProp262.xml"/><Relationship Id="rId49" Type="http://schemas.openxmlformats.org/officeDocument/2006/relationships/ctrlProp" Target="../ctrlProps/ctrlProp275.xml"/><Relationship Id="rId57" Type="http://schemas.openxmlformats.org/officeDocument/2006/relationships/ctrlProp" Target="../ctrlProps/ctrlProp283.xml"/><Relationship Id="rId10" Type="http://schemas.openxmlformats.org/officeDocument/2006/relationships/ctrlProp" Target="../ctrlProps/ctrlProp236.xml"/><Relationship Id="rId19" Type="http://schemas.openxmlformats.org/officeDocument/2006/relationships/ctrlProp" Target="../ctrlProps/ctrlProp245.xml"/><Relationship Id="rId31" Type="http://schemas.openxmlformats.org/officeDocument/2006/relationships/ctrlProp" Target="../ctrlProps/ctrlProp257.xml"/><Relationship Id="rId44" Type="http://schemas.openxmlformats.org/officeDocument/2006/relationships/ctrlProp" Target="../ctrlProps/ctrlProp270.xml"/><Relationship Id="rId52" Type="http://schemas.openxmlformats.org/officeDocument/2006/relationships/ctrlProp" Target="../ctrlProps/ctrlProp278.xml"/><Relationship Id="rId4" Type="http://schemas.openxmlformats.org/officeDocument/2006/relationships/ctrlProp" Target="../ctrlProps/ctrlProp230.xml"/><Relationship Id="rId9" Type="http://schemas.openxmlformats.org/officeDocument/2006/relationships/ctrlProp" Target="../ctrlProps/ctrlProp235.xml"/><Relationship Id="rId14" Type="http://schemas.openxmlformats.org/officeDocument/2006/relationships/ctrlProp" Target="../ctrlProps/ctrlProp240.xml"/><Relationship Id="rId22" Type="http://schemas.openxmlformats.org/officeDocument/2006/relationships/ctrlProp" Target="../ctrlProps/ctrlProp248.xml"/><Relationship Id="rId27" Type="http://schemas.openxmlformats.org/officeDocument/2006/relationships/ctrlProp" Target="../ctrlProps/ctrlProp253.xml"/><Relationship Id="rId30" Type="http://schemas.openxmlformats.org/officeDocument/2006/relationships/ctrlProp" Target="../ctrlProps/ctrlProp256.xml"/><Relationship Id="rId35" Type="http://schemas.openxmlformats.org/officeDocument/2006/relationships/ctrlProp" Target="../ctrlProps/ctrlProp261.xml"/><Relationship Id="rId43" Type="http://schemas.openxmlformats.org/officeDocument/2006/relationships/ctrlProp" Target="../ctrlProps/ctrlProp269.xml"/><Relationship Id="rId48" Type="http://schemas.openxmlformats.org/officeDocument/2006/relationships/ctrlProp" Target="../ctrlProps/ctrlProp274.xml"/><Relationship Id="rId56" Type="http://schemas.openxmlformats.org/officeDocument/2006/relationships/ctrlProp" Target="../ctrlProps/ctrlProp282.xml"/><Relationship Id="rId8" Type="http://schemas.openxmlformats.org/officeDocument/2006/relationships/ctrlProp" Target="../ctrlProps/ctrlProp234.xml"/><Relationship Id="rId51" Type="http://schemas.openxmlformats.org/officeDocument/2006/relationships/ctrlProp" Target="../ctrlProps/ctrlProp277.xml"/><Relationship Id="rId3"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295.xml"/><Relationship Id="rId18" Type="http://schemas.openxmlformats.org/officeDocument/2006/relationships/ctrlProp" Target="../ctrlProps/ctrlProp300.xml"/><Relationship Id="rId26" Type="http://schemas.openxmlformats.org/officeDocument/2006/relationships/ctrlProp" Target="../ctrlProps/ctrlProp308.xml"/><Relationship Id="rId39" Type="http://schemas.openxmlformats.org/officeDocument/2006/relationships/ctrlProp" Target="../ctrlProps/ctrlProp321.xml"/><Relationship Id="rId21" Type="http://schemas.openxmlformats.org/officeDocument/2006/relationships/ctrlProp" Target="../ctrlProps/ctrlProp303.xml"/><Relationship Id="rId34" Type="http://schemas.openxmlformats.org/officeDocument/2006/relationships/ctrlProp" Target="../ctrlProps/ctrlProp316.xml"/><Relationship Id="rId42" Type="http://schemas.openxmlformats.org/officeDocument/2006/relationships/ctrlProp" Target="../ctrlProps/ctrlProp324.xml"/><Relationship Id="rId47" Type="http://schemas.openxmlformats.org/officeDocument/2006/relationships/ctrlProp" Target="../ctrlProps/ctrlProp329.xml"/><Relationship Id="rId50" Type="http://schemas.openxmlformats.org/officeDocument/2006/relationships/ctrlProp" Target="../ctrlProps/ctrlProp332.xml"/><Relationship Id="rId55" Type="http://schemas.openxmlformats.org/officeDocument/2006/relationships/ctrlProp" Target="../ctrlProps/ctrlProp337.xml"/><Relationship Id="rId63" Type="http://schemas.openxmlformats.org/officeDocument/2006/relationships/ctrlProp" Target="../ctrlProps/ctrlProp345.xml"/><Relationship Id="rId68" Type="http://schemas.openxmlformats.org/officeDocument/2006/relationships/ctrlProp" Target="../ctrlProps/ctrlProp350.xml"/><Relationship Id="rId76" Type="http://schemas.openxmlformats.org/officeDocument/2006/relationships/ctrlProp" Target="../ctrlProps/ctrlProp358.xml"/><Relationship Id="rId84" Type="http://schemas.openxmlformats.org/officeDocument/2006/relationships/ctrlProp" Target="../ctrlProps/ctrlProp366.xml"/><Relationship Id="rId89" Type="http://schemas.openxmlformats.org/officeDocument/2006/relationships/ctrlProp" Target="../ctrlProps/ctrlProp371.xml"/><Relationship Id="rId7" Type="http://schemas.openxmlformats.org/officeDocument/2006/relationships/ctrlProp" Target="../ctrlProps/ctrlProp289.xml"/><Relationship Id="rId71" Type="http://schemas.openxmlformats.org/officeDocument/2006/relationships/ctrlProp" Target="../ctrlProps/ctrlProp353.xml"/><Relationship Id="rId92" Type="http://schemas.openxmlformats.org/officeDocument/2006/relationships/ctrlProp" Target="../ctrlProps/ctrlProp374.xml"/><Relationship Id="rId2" Type="http://schemas.openxmlformats.org/officeDocument/2006/relationships/drawing" Target="../drawings/drawing6.xml"/><Relationship Id="rId16" Type="http://schemas.openxmlformats.org/officeDocument/2006/relationships/ctrlProp" Target="../ctrlProps/ctrlProp298.xml"/><Relationship Id="rId29" Type="http://schemas.openxmlformats.org/officeDocument/2006/relationships/ctrlProp" Target="../ctrlProps/ctrlProp311.xml"/><Relationship Id="rId11" Type="http://schemas.openxmlformats.org/officeDocument/2006/relationships/ctrlProp" Target="../ctrlProps/ctrlProp293.xml"/><Relationship Id="rId24" Type="http://schemas.openxmlformats.org/officeDocument/2006/relationships/ctrlProp" Target="../ctrlProps/ctrlProp306.xml"/><Relationship Id="rId32" Type="http://schemas.openxmlformats.org/officeDocument/2006/relationships/ctrlProp" Target="../ctrlProps/ctrlProp314.xml"/><Relationship Id="rId37" Type="http://schemas.openxmlformats.org/officeDocument/2006/relationships/ctrlProp" Target="../ctrlProps/ctrlProp319.xml"/><Relationship Id="rId40" Type="http://schemas.openxmlformats.org/officeDocument/2006/relationships/ctrlProp" Target="../ctrlProps/ctrlProp322.xml"/><Relationship Id="rId45" Type="http://schemas.openxmlformats.org/officeDocument/2006/relationships/ctrlProp" Target="../ctrlProps/ctrlProp327.xml"/><Relationship Id="rId53" Type="http://schemas.openxmlformats.org/officeDocument/2006/relationships/ctrlProp" Target="../ctrlProps/ctrlProp335.xml"/><Relationship Id="rId58" Type="http://schemas.openxmlformats.org/officeDocument/2006/relationships/ctrlProp" Target="../ctrlProps/ctrlProp340.xml"/><Relationship Id="rId66" Type="http://schemas.openxmlformats.org/officeDocument/2006/relationships/ctrlProp" Target="../ctrlProps/ctrlProp348.xml"/><Relationship Id="rId74" Type="http://schemas.openxmlformats.org/officeDocument/2006/relationships/ctrlProp" Target="../ctrlProps/ctrlProp356.xml"/><Relationship Id="rId79" Type="http://schemas.openxmlformats.org/officeDocument/2006/relationships/ctrlProp" Target="../ctrlProps/ctrlProp361.xml"/><Relationship Id="rId87" Type="http://schemas.openxmlformats.org/officeDocument/2006/relationships/ctrlProp" Target="../ctrlProps/ctrlProp369.xml"/><Relationship Id="rId5" Type="http://schemas.openxmlformats.org/officeDocument/2006/relationships/ctrlProp" Target="../ctrlProps/ctrlProp287.xml"/><Relationship Id="rId61" Type="http://schemas.openxmlformats.org/officeDocument/2006/relationships/ctrlProp" Target="../ctrlProps/ctrlProp343.xml"/><Relationship Id="rId82" Type="http://schemas.openxmlformats.org/officeDocument/2006/relationships/ctrlProp" Target="../ctrlProps/ctrlProp364.xml"/><Relationship Id="rId90" Type="http://schemas.openxmlformats.org/officeDocument/2006/relationships/ctrlProp" Target="../ctrlProps/ctrlProp372.xml"/><Relationship Id="rId95" Type="http://schemas.openxmlformats.org/officeDocument/2006/relationships/ctrlProp" Target="../ctrlProps/ctrlProp377.xml"/><Relationship Id="rId19" Type="http://schemas.openxmlformats.org/officeDocument/2006/relationships/ctrlProp" Target="../ctrlProps/ctrlProp301.xml"/><Relationship Id="rId14" Type="http://schemas.openxmlformats.org/officeDocument/2006/relationships/ctrlProp" Target="../ctrlProps/ctrlProp296.xml"/><Relationship Id="rId22" Type="http://schemas.openxmlformats.org/officeDocument/2006/relationships/ctrlProp" Target="../ctrlProps/ctrlProp304.xml"/><Relationship Id="rId27" Type="http://schemas.openxmlformats.org/officeDocument/2006/relationships/ctrlProp" Target="../ctrlProps/ctrlProp309.xml"/><Relationship Id="rId30" Type="http://schemas.openxmlformats.org/officeDocument/2006/relationships/ctrlProp" Target="../ctrlProps/ctrlProp312.xml"/><Relationship Id="rId35" Type="http://schemas.openxmlformats.org/officeDocument/2006/relationships/ctrlProp" Target="../ctrlProps/ctrlProp317.xml"/><Relationship Id="rId43" Type="http://schemas.openxmlformats.org/officeDocument/2006/relationships/ctrlProp" Target="../ctrlProps/ctrlProp325.xml"/><Relationship Id="rId48" Type="http://schemas.openxmlformats.org/officeDocument/2006/relationships/ctrlProp" Target="../ctrlProps/ctrlProp330.xml"/><Relationship Id="rId56" Type="http://schemas.openxmlformats.org/officeDocument/2006/relationships/ctrlProp" Target="../ctrlProps/ctrlProp338.xml"/><Relationship Id="rId64" Type="http://schemas.openxmlformats.org/officeDocument/2006/relationships/ctrlProp" Target="../ctrlProps/ctrlProp346.xml"/><Relationship Id="rId69" Type="http://schemas.openxmlformats.org/officeDocument/2006/relationships/ctrlProp" Target="../ctrlProps/ctrlProp351.xml"/><Relationship Id="rId77" Type="http://schemas.openxmlformats.org/officeDocument/2006/relationships/ctrlProp" Target="../ctrlProps/ctrlProp359.xml"/><Relationship Id="rId8" Type="http://schemas.openxmlformats.org/officeDocument/2006/relationships/ctrlProp" Target="../ctrlProps/ctrlProp290.xml"/><Relationship Id="rId51" Type="http://schemas.openxmlformats.org/officeDocument/2006/relationships/ctrlProp" Target="../ctrlProps/ctrlProp333.xml"/><Relationship Id="rId72" Type="http://schemas.openxmlformats.org/officeDocument/2006/relationships/ctrlProp" Target="../ctrlProps/ctrlProp354.xml"/><Relationship Id="rId80" Type="http://schemas.openxmlformats.org/officeDocument/2006/relationships/ctrlProp" Target="../ctrlProps/ctrlProp362.xml"/><Relationship Id="rId85" Type="http://schemas.openxmlformats.org/officeDocument/2006/relationships/ctrlProp" Target="../ctrlProps/ctrlProp367.xml"/><Relationship Id="rId93" Type="http://schemas.openxmlformats.org/officeDocument/2006/relationships/ctrlProp" Target="../ctrlProps/ctrlProp375.xml"/><Relationship Id="rId3" Type="http://schemas.openxmlformats.org/officeDocument/2006/relationships/vmlDrawing" Target="../drawings/vmlDrawing5.vml"/><Relationship Id="rId12" Type="http://schemas.openxmlformats.org/officeDocument/2006/relationships/ctrlProp" Target="../ctrlProps/ctrlProp294.xml"/><Relationship Id="rId17" Type="http://schemas.openxmlformats.org/officeDocument/2006/relationships/ctrlProp" Target="../ctrlProps/ctrlProp299.xml"/><Relationship Id="rId25" Type="http://schemas.openxmlformats.org/officeDocument/2006/relationships/ctrlProp" Target="../ctrlProps/ctrlProp307.xml"/><Relationship Id="rId33" Type="http://schemas.openxmlformats.org/officeDocument/2006/relationships/ctrlProp" Target="../ctrlProps/ctrlProp315.xml"/><Relationship Id="rId38" Type="http://schemas.openxmlformats.org/officeDocument/2006/relationships/ctrlProp" Target="../ctrlProps/ctrlProp320.xml"/><Relationship Id="rId46" Type="http://schemas.openxmlformats.org/officeDocument/2006/relationships/ctrlProp" Target="../ctrlProps/ctrlProp328.xml"/><Relationship Id="rId59" Type="http://schemas.openxmlformats.org/officeDocument/2006/relationships/ctrlProp" Target="../ctrlProps/ctrlProp341.xml"/><Relationship Id="rId67" Type="http://schemas.openxmlformats.org/officeDocument/2006/relationships/ctrlProp" Target="../ctrlProps/ctrlProp349.xml"/><Relationship Id="rId20" Type="http://schemas.openxmlformats.org/officeDocument/2006/relationships/ctrlProp" Target="../ctrlProps/ctrlProp302.xml"/><Relationship Id="rId41" Type="http://schemas.openxmlformats.org/officeDocument/2006/relationships/ctrlProp" Target="../ctrlProps/ctrlProp323.xml"/><Relationship Id="rId54" Type="http://schemas.openxmlformats.org/officeDocument/2006/relationships/ctrlProp" Target="../ctrlProps/ctrlProp336.xml"/><Relationship Id="rId62" Type="http://schemas.openxmlformats.org/officeDocument/2006/relationships/ctrlProp" Target="../ctrlProps/ctrlProp344.xml"/><Relationship Id="rId70" Type="http://schemas.openxmlformats.org/officeDocument/2006/relationships/ctrlProp" Target="../ctrlProps/ctrlProp352.xml"/><Relationship Id="rId75" Type="http://schemas.openxmlformats.org/officeDocument/2006/relationships/ctrlProp" Target="../ctrlProps/ctrlProp357.xml"/><Relationship Id="rId83" Type="http://schemas.openxmlformats.org/officeDocument/2006/relationships/ctrlProp" Target="../ctrlProps/ctrlProp365.xml"/><Relationship Id="rId88" Type="http://schemas.openxmlformats.org/officeDocument/2006/relationships/ctrlProp" Target="../ctrlProps/ctrlProp370.xml"/><Relationship Id="rId91" Type="http://schemas.openxmlformats.org/officeDocument/2006/relationships/ctrlProp" Target="../ctrlProps/ctrlProp373.xml"/><Relationship Id="rId96" Type="http://schemas.openxmlformats.org/officeDocument/2006/relationships/ctrlProp" Target="../ctrlProps/ctrlProp378.xml"/><Relationship Id="rId1" Type="http://schemas.openxmlformats.org/officeDocument/2006/relationships/printerSettings" Target="../printerSettings/printerSettings6.bin"/><Relationship Id="rId6" Type="http://schemas.openxmlformats.org/officeDocument/2006/relationships/ctrlProp" Target="../ctrlProps/ctrlProp288.xml"/><Relationship Id="rId15" Type="http://schemas.openxmlformats.org/officeDocument/2006/relationships/ctrlProp" Target="../ctrlProps/ctrlProp297.xml"/><Relationship Id="rId23" Type="http://schemas.openxmlformats.org/officeDocument/2006/relationships/ctrlProp" Target="../ctrlProps/ctrlProp305.xml"/><Relationship Id="rId28" Type="http://schemas.openxmlformats.org/officeDocument/2006/relationships/ctrlProp" Target="../ctrlProps/ctrlProp310.xml"/><Relationship Id="rId36" Type="http://schemas.openxmlformats.org/officeDocument/2006/relationships/ctrlProp" Target="../ctrlProps/ctrlProp318.xml"/><Relationship Id="rId49" Type="http://schemas.openxmlformats.org/officeDocument/2006/relationships/ctrlProp" Target="../ctrlProps/ctrlProp331.xml"/><Relationship Id="rId57" Type="http://schemas.openxmlformats.org/officeDocument/2006/relationships/ctrlProp" Target="../ctrlProps/ctrlProp339.xml"/><Relationship Id="rId10" Type="http://schemas.openxmlformats.org/officeDocument/2006/relationships/ctrlProp" Target="../ctrlProps/ctrlProp292.xml"/><Relationship Id="rId31" Type="http://schemas.openxmlformats.org/officeDocument/2006/relationships/ctrlProp" Target="../ctrlProps/ctrlProp313.xml"/><Relationship Id="rId44" Type="http://schemas.openxmlformats.org/officeDocument/2006/relationships/ctrlProp" Target="../ctrlProps/ctrlProp326.xml"/><Relationship Id="rId52" Type="http://schemas.openxmlformats.org/officeDocument/2006/relationships/ctrlProp" Target="../ctrlProps/ctrlProp334.xml"/><Relationship Id="rId60" Type="http://schemas.openxmlformats.org/officeDocument/2006/relationships/ctrlProp" Target="../ctrlProps/ctrlProp342.xml"/><Relationship Id="rId65" Type="http://schemas.openxmlformats.org/officeDocument/2006/relationships/ctrlProp" Target="../ctrlProps/ctrlProp347.xml"/><Relationship Id="rId73" Type="http://schemas.openxmlformats.org/officeDocument/2006/relationships/ctrlProp" Target="../ctrlProps/ctrlProp355.xml"/><Relationship Id="rId78" Type="http://schemas.openxmlformats.org/officeDocument/2006/relationships/ctrlProp" Target="../ctrlProps/ctrlProp360.xml"/><Relationship Id="rId81" Type="http://schemas.openxmlformats.org/officeDocument/2006/relationships/ctrlProp" Target="../ctrlProps/ctrlProp363.xml"/><Relationship Id="rId86" Type="http://schemas.openxmlformats.org/officeDocument/2006/relationships/ctrlProp" Target="../ctrlProps/ctrlProp368.xml"/><Relationship Id="rId94" Type="http://schemas.openxmlformats.org/officeDocument/2006/relationships/ctrlProp" Target="../ctrlProps/ctrlProp376.xml"/><Relationship Id="rId4" Type="http://schemas.openxmlformats.org/officeDocument/2006/relationships/ctrlProp" Target="../ctrlProps/ctrlProp286.xml"/><Relationship Id="rId9" Type="http://schemas.openxmlformats.org/officeDocument/2006/relationships/ctrlProp" Target="../ctrlProps/ctrlProp291.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388.xml"/><Relationship Id="rId18" Type="http://schemas.openxmlformats.org/officeDocument/2006/relationships/ctrlProp" Target="../ctrlProps/ctrlProp393.xml"/><Relationship Id="rId26" Type="http://schemas.openxmlformats.org/officeDocument/2006/relationships/ctrlProp" Target="../ctrlProps/ctrlProp401.xml"/><Relationship Id="rId39" Type="http://schemas.openxmlformats.org/officeDocument/2006/relationships/ctrlProp" Target="../ctrlProps/ctrlProp414.xml"/><Relationship Id="rId3" Type="http://schemas.openxmlformats.org/officeDocument/2006/relationships/vmlDrawing" Target="../drawings/vmlDrawing6.vml"/><Relationship Id="rId21" Type="http://schemas.openxmlformats.org/officeDocument/2006/relationships/ctrlProp" Target="../ctrlProps/ctrlProp396.xml"/><Relationship Id="rId34" Type="http://schemas.openxmlformats.org/officeDocument/2006/relationships/ctrlProp" Target="../ctrlProps/ctrlProp409.xml"/><Relationship Id="rId42" Type="http://schemas.openxmlformats.org/officeDocument/2006/relationships/ctrlProp" Target="../ctrlProps/ctrlProp417.xml"/><Relationship Id="rId47" Type="http://schemas.openxmlformats.org/officeDocument/2006/relationships/ctrlProp" Target="../ctrlProps/ctrlProp422.xml"/><Relationship Id="rId50" Type="http://schemas.openxmlformats.org/officeDocument/2006/relationships/ctrlProp" Target="../ctrlProps/ctrlProp425.xml"/><Relationship Id="rId7" Type="http://schemas.openxmlformats.org/officeDocument/2006/relationships/ctrlProp" Target="../ctrlProps/ctrlProp382.xml"/><Relationship Id="rId12" Type="http://schemas.openxmlformats.org/officeDocument/2006/relationships/ctrlProp" Target="../ctrlProps/ctrlProp387.xml"/><Relationship Id="rId17" Type="http://schemas.openxmlformats.org/officeDocument/2006/relationships/ctrlProp" Target="../ctrlProps/ctrlProp392.xml"/><Relationship Id="rId25" Type="http://schemas.openxmlformats.org/officeDocument/2006/relationships/ctrlProp" Target="../ctrlProps/ctrlProp400.xml"/><Relationship Id="rId33" Type="http://schemas.openxmlformats.org/officeDocument/2006/relationships/ctrlProp" Target="../ctrlProps/ctrlProp408.xml"/><Relationship Id="rId38" Type="http://schemas.openxmlformats.org/officeDocument/2006/relationships/ctrlProp" Target="../ctrlProps/ctrlProp413.xml"/><Relationship Id="rId46" Type="http://schemas.openxmlformats.org/officeDocument/2006/relationships/ctrlProp" Target="../ctrlProps/ctrlProp421.xml"/><Relationship Id="rId2" Type="http://schemas.openxmlformats.org/officeDocument/2006/relationships/drawing" Target="../drawings/drawing7.xml"/><Relationship Id="rId16" Type="http://schemas.openxmlformats.org/officeDocument/2006/relationships/ctrlProp" Target="../ctrlProps/ctrlProp391.xml"/><Relationship Id="rId20" Type="http://schemas.openxmlformats.org/officeDocument/2006/relationships/ctrlProp" Target="../ctrlProps/ctrlProp395.xml"/><Relationship Id="rId29" Type="http://schemas.openxmlformats.org/officeDocument/2006/relationships/ctrlProp" Target="../ctrlProps/ctrlProp404.xml"/><Relationship Id="rId41" Type="http://schemas.openxmlformats.org/officeDocument/2006/relationships/ctrlProp" Target="../ctrlProps/ctrlProp416.xml"/><Relationship Id="rId1" Type="http://schemas.openxmlformats.org/officeDocument/2006/relationships/printerSettings" Target="../printerSettings/printerSettings7.bin"/><Relationship Id="rId6" Type="http://schemas.openxmlformats.org/officeDocument/2006/relationships/ctrlProp" Target="../ctrlProps/ctrlProp381.xml"/><Relationship Id="rId11" Type="http://schemas.openxmlformats.org/officeDocument/2006/relationships/ctrlProp" Target="../ctrlProps/ctrlProp386.xml"/><Relationship Id="rId24" Type="http://schemas.openxmlformats.org/officeDocument/2006/relationships/ctrlProp" Target="../ctrlProps/ctrlProp399.xml"/><Relationship Id="rId32" Type="http://schemas.openxmlformats.org/officeDocument/2006/relationships/ctrlProp" Target="../ctrlProps/ctrlProp407.xml"/><Relationship Id="rId37" Type="http://schemas.openxmlformats.org/officeDocument/2006/relationships/ctrlProp" Target="../ctrlProps/ctrlProp412.xml"/><Relationship Id="rId40" Type="http://schemas.openxmlformats.org/officeDocument/2006/relationships/ctrlProp" Target="../ctrlProps/ctrlProp415.xml"/><Relationship Id="rId45" Type="http://schemas.openxmlformats.org/officeDocument/2006/relationships/ctrlProp" Target="../ctrlProps/ctrlProp420.xml"/><Relationship Id="rId5" Type="http://schemas.openxmlformats.org/officeDocument/2006/relationships/ctrlProp" Target="../ctrlProps/ctrlProp380.xml"/><Relationship Id="rId15" Type="http://schemas.openxmlformats.org/officeDocument/2006/relationships/ctrlProp" Target="../ctrlProps/ctrlProp390.xml"/><Relationship Id="rId23" Type="http://schemas.openxmlformats.org/officeDocument/2006/relationships/ctrlProp" Target="../ctrlProps/ctrlProp398.xml"/><Relationship Id="rId28" Type="http://schemas.openxmlformats.org/officeDocument/2006/relationships/ctrlProp" Target="../ctrlProps/ctrlProp403.xml"/><Relationship Id="rId36" Type="http://schemas.openxmlformats.org/officeDocument/2006/relationships/ctrlProp" Target="../ctrlProps/ctrlProp411.xml"/><Relationship Id="rId49" Type="http://schemas.openxmlformats.org/officeDocument/2006/relationships/ctrlProp" Target="../ctrlProps/ctrlProp424.xml"/><Relationship Id="rId10" Type="http://schemas.openxmlformats.org/officeDocument/2006/relationships/ctrlProp" Target="../ctrlProps/ctrlProp385.xml"/><Relationship Id="rId19" Type="http://schemas.openxmlformats.org/officeDocument/2006/relationships/ctrlProp" Target="../ctrlProps/ctrlProp394.xml"/><Relationship Id="rId31" Type="http://schemas.openxmlformats.org/officeDocument/2006/relationships/ctrlProp" Target="../ctrlProps/ctrlProp406.xml"/><Relationship Id="rId44" Type="http://schemas.openxmlformats.org/officeDocument/2006/relationships/ctrlProp" Target="../ctrlProps/ctrlProp419.xml"/><Relationship Id="rId52" Type="http://schemas.openxmlformats.org/officeDocument/2006/relationships/ctrlProp" Target="../ctrlProps/ctrlProp427.xml"/><Relationship Id="rId4" Type="http://schemas.openxmlformats.org/officeDocument/2006/relationships/ctrlProp" Target="../ctrlProps/ctrlProp379.xml"/><Relationship Id="rId9" Type="http://schemas.openxmlformats.org/officeDocument/2006/relationships/ctrlProp" Target="../ctrlProps/ctrlProp384.xml"/><Relationship Id="rId14" Type="http://schemas.openxmlformats.org/officeDocument/2006/relationships/ctrlProp" Target="../ctrlProps/ctrlProp389.xml"/><Relationship Id="rId22" Type="http://schemas.openxmlformats.org/officeDocument/2006/relationships/ctrlProp" Target="../ctrlProps/ctrlProp397.xml"/><Relationship Id="rId27" Type="http://schemas.openxmlformats.org/officeDocument/2006/relationships/ctrlProp" Target="../ctrlProps/ctrlProp402.xml"/><Relationship Id="rId30" Type="http://schemas.openxmlformats.org/officeDocument/2006/relationships/ctrlProp" Target="../ctrlProps/ctrlProp405.xml"/><Relationship Id="rId35" Type="http://schemas.openxmlformats.org/officeDocument/2006/relationships/ctrlProp" Target="../ctrlProps/ctrlProp410.xml"/><Relationship Id="rId43" Type="http://schemas.openxmlformats.org/officeDocument/2006/relationships/ctrlProp" Target="../ctrlProps/ctrlProp418.xml"/><Relationship Id="rId48" Type="http://schemas.openxmlformats.org/officeDocument/2006/relationships/ctrlProp" Target="../ctrlProps/ctrlProp423.xml"/><Relationship Id="rId8" Type="http://schemas.openxmlformats.org/officeDocument/2006/relationships/ctrlProp" Target="../ctrlProps/ctrlProp383.xml"/><Relationship Id="rId51" Type="http://schemas.openxmlformats.org/officeDocument/2006/relationships/ctrlProp" Target="../ctrlProps/ctrlProp426.xml"/></Relationships>
</file>

<file path=xl/worksheets/_rels/sheet8.xml.rels><?xml version="1.0" encoding="UTF-8" standalone="yes"?>
<Relationships xmlns="http://schemas.openxmlformats.org/package/2006/relationships"><Relationship Id="rId26" Type="http://schemas.openxmlformats.org/officeDocument/2006/relationships/ctrlProp" Target="../ctrlProps/ctrlProp450.xml"/><Relationship Id="rId117" Type="http://schemas.openxmlformats.org/officeDocument/2006/relationships/ctrlProp" Target="../ctrlProps/ctrlProp541.xml"/><Relationship Id="rId21" Type="http://schemas.openxmlformats.org/officeDocument/2006/relationships/ctrlProp" Target="../ctrlProps/ctrlProp445.xml"/><Relationship Id="rId42" Type="http://schemas.openxmlformats.org/officeDocument/2006/relationships/ctrlProp" Target="../ctrlProps/ctrlProp466.xml"/><Relationship Id="rId47" Type="http://schemas.openxmlformats.org/officeDocument/2006/relationships/ctrlProp" Target="../ctrlProps/ctrlProp471.xml"/><Relationship Id="rId63" Type="http://schemas.openxmlformats.org/officeDocument/2006/relationships/ctrlProp" Target="../ctrlProps/ctrlProp487.xml"/><Relationship Id="rId68" Type="http://schemas.openxmlformats.org/officeDocument/2006/relationships/ctrlProp" Target="../ctrlProps/ctrlProp492.xml"/><Relationship Id="rId84" Type="http://schemas.openxmlformats.org/officeDocument/2006/relationships/ctrlProp" Target="../ctrlProps/ctrlProp508.xml"/><Relationship Id="rId89" Type="http://schemas.openxmlformats.org/officeDocument/2006/relationships/ctrlProp" Target="../ctrlProps/ctrlProp513.xml"/><Relationship Id="rId112" Type="http://schemas.openxmlformats.org/officeDocument/2006/relationships/ctrlProp" Target="../ctrlProps/ctrlProp536.xml"/><Relationship Id="rId16" Type="http://schemas.openxmlformats.org/officeDocument/2006/relationships/ctrlProp" Target="../ctrlProps/ctrlProp440.xml"/><Relationship Id="rId107" Type="http://schemas.openxmlformats.org/officeDocument/2006/relationships/ctrlProp" Target="../ctrlProps/ctrlProp531.xml"/><Relationship Id="rId11" Type="http://schemas.openxmlformats.org/officeDocument/2006/relationships/ctrlProp" Target="../ctrlProps/ctrlProp435.xml"/><Relationship Id="rId32" Type="http://schemas.openxmlformats.org/officeDocument/2006/relationships/ctrlProp" Target="../ctrlProps/ctrlProp456.xml"/><Relationship Id="rId37" Type="http://schemas.openxmlformats.org/officeDocument/2006/relationships/ctrlProp" Target="../ctrlProps/ctrlProp461.xml"/><Relationship Id="rId53" Type="http://schemas.openxmlformats.org/officeDocument/2006/relationships/ctrlProp" Target="../ctrlProps/ctrlProp477.xml"/><Relationship Id="rId58" Type="http://schemas.openxmlformats.org/officeDocument/2006/relationships/ctrlProp" Target="../ctrlProps/ctrlProp482.xml"/><Relationship Id="rId74" Type="http://schemas.openxmlformats.org/officeDocument/2006/relationships/ctrlProp" Target="../ctrlProps/ctrlProp498.xml"/><Relationship Id="rId79" Type="http://schemas.openxmlformats.org/officeDocument/2006/relationships/ctrlProp" Target="../ctrlProps/ctrlProp503.xml"/><Relationship Id="rId102" Type="http://schemas.openxmlformats.org/officeDocument/2006/relationships/ctrlProp" Target="../ctrlProps/ctrlProp526.xml"/><Relationship Id="rId5" Type="http://schemas.openxmlformats.org/officeDocument/2006/relationships/ctrlProp" Target="../ctrlProps/ctrlProp429.xml"/><Relationship Id="rId61" Type="http://schemas.openxmlformats.org/officeDocument/2006/relationships/ctrlProp" Target="../ctrlProps/ctrlProp485.xml"/><Relationship Id="rId82" Type="http://schemas.openxmlformats.org/officeDocument/2006/relationships/ctrlProp" Target="../ctrlProps/ctrlProp506.xml"/><Relationship Id="rId90" Type="http://schemas.openxmlformats.org/officeDocument/2006/relationships/ctrlProp" Target="../ctrlProps/ctrlProp514.xml"/><Relationship Id="rId95" Type="http://schemas.openxmlformats.org/officeDocument/2006/relationships/ctrlProp" Target="../ctrlProps/ctrlProp519.xml"/><Relationship Id="rId19" Type="http://schemas.openxmlformats.org/officeDocument/2006/relationships/ctrlProp" Target="../ctrlProps/ctrlProp443.xml"/><Relationship Id="rId14" Type="http://schemas.openxmlformats.org/officeDocument/2006/relationships/ctrlProp" Target="../ctrlProps/ctrlProp438.xml"/><Relationship Id="rId22" Type="http://schemas.openxmlformats.org/officeDocument/2006/relationships/ctrlProp" Target="../ctrlProps/ctrlProp446.xml"/><Relationship Id="rId27" Type="http://schemas.openxmlformats.org/officeDocument/2006/relationships/ctrlProp" Target="../ctrlProps/ctrlProp451.xml"/><Relationship Id="rId30" Type="http://schemas.openxmlformats.org/officeDocument/2006/relationships/ctrlProp" Target="../ctrlProps/ctrlProp454.xml"/><Relationship Id="rId35" Type="http://schemas.openxmlformats.org/officeDocument/2006/relationships/ctrlProp" Target="../ctrlProps/ctrlProp459.xml"/><Relationship Id="rId43" Type="http://schemas.openxmlformats.org/officeDocument/2006/relationships/ctrlProp" Target="../ctrlProps/ctrlProp467.xml"/><Relationship Id="rId48" Type="http://schemas.openxmlformats.org/officeDocument/2006/relationships/ctrlProp" Target="../ctrlProps/ctrlProp472.xml"/><Relationship Id="rId56" Type="http://schemas.openxmlformats.org/officeDocument/2006/relationships/ctrlProp" Target="../ctrlProps/ctrlProp480.xml"/><Relationship Id="rId64" Type="http://schemas.openxmlformats.org/officeDocument/2006/relationships/ctrlProp" Target="../ctrlProps/ctrlProp488.xml"/><Relationship Id="rId69" Type="http://schemas.openxmlformats.org/officeDocument/2006/relationships/ctrlProp" Target="../ctrlProps/ctrlProp493.xml"/><Relationship Id="rId77" Type="http://schemas.openxmlformats.org/officeDocument/2006/relationships/ctrlProp" Target="../ctrlProps/ctrlProp501.xml"/><Relationship Id="rId100" Type="http://schemas.openxmlformats.org/officeDocument/2006/relationships/ctrlProp" Target="../ctrlProps/ctrlProp524.xml"/><Relationship Id="rId105" Type="http://schemas.openxmlformats.org/officeDocument/2006/relationships/ctrlProp" Target="../ctrlProps/ctrlProp529.xml"/><Relationship Id="rId113" Type="http://schemas.openxmlformats.org/officeDocument/2006/relationships/ctrlProp" Target="../ctrlProps/ctrlProp537.xml"/><Relationship Id="rId118" Type="http://schemas.openxmlformats.org/officeDocument/2006/relationships/ctrlProp" Target="../ctrlProps/ctrlProp542.xml"/><Relationship Id="rId8" Type="http://schemas.openxmlformats.org/officeDocument/2006/relationships/ctrlProp" Target="../ctrlProps/ctrlProp432.xml"/><Relationship Id="rId51" Type="http://schemas.openxmlformats.org/officeDocument/2006/relationships/ctrlProp" Target="../ctrlProps/ctrlProp475.xml"/><Relationship Id="rId72" Type="http://schemas.openxmlformats.org/officeDocument/2006/relationships/ctrlProp" Target="../ctrlProps/ctrlProp496.xml"/><Relationship Id="rId80" Type="http://schemas.openxmlformats.org/officeDocument/2006/relationships/ctrlProp" Target="../ctrlProps/ctrlProp504.xml"/><Relationship Id="rId85" Type="http://schemas.openxmlformats.org/officeDocument/2006/relationships/ctrlProp" Target="../ctrlProps/ctrlProp509.xml"/><Relationship Id="rId93" Type="http://schemas.openxmlformats.org/officeDocument/2006/relationships/ctrlProp" Target="../ctrlProps/ctrlProp517.xml"/><Relationship Id="rId98" Type="http://schemas.openxmlformats.org/officeDocument/2006/relationships/ctrlProp" Target="../ctrlProps/ctrlProp522.xml"/><Relationship Id="rId121" Type="http://schemas.openxmlformats.org/officeDocument/2006/relationships/ctrlProp" Target="../ctrlProps/ctrlProp545.xml"/><Relationship Id="rId3" Type="http://schemas.openxmlformats.org/officeDocument/2006/relationships/vmlDrawing" Target="../drawings/vmlDrawing7.vml"/><Relationship Id="rId12" Type="http://schemas.openxmlformats.org/officeDocument/2006/relationships/ctrlProp" Target="../ctrlProps/ctrlProp436.xml"/><Relationship Id="rId17" Type="http://schemas.openxmlformats.org/officeDocument/2006/relationships/ctrlProp" Target="../ctrlProps/ctrlProp441.xml"/><Relationship Id="rId25" Type="http://schemas.openxmlformats.org/officeDocument/2006/relationships/ctrlProp" Target="../ctrlProps/ctrlProp449.xml"/><Relationship Id="rId33" Type="http://schemas.openxmlformats.org/officeDocument/2006/relationships/ctrlProp" Target="../ctrlProps/ctrlProp457.xml"/><Relationship Id="rId38" Type="http://schemas.openxmlformats.org/officeDocument/2006/relationships/ctrlProp" Target="../ctrlProps/ctrlProp462.xml"/><Relationship Id="rId46" Type="http://schemas.openxmlformats.org/officeDocument/2006/relationships/ctrlProp" Target="../ctrlProps/ctrlProp470.xml"/><Relationship Id="rId59" Type="http://schemas.openxmlformats.org/officeDocument/2006/relationships/ctrlProp" Target="../ctrlProps/ctrlProp483.xml"/><Relationship Id="rId67" Type="http://schemas.openxmlformats.org/officeDocument/2006/relationships/ctrlProp" Target="../ctrlProps/ctrlProp491.xml"/><Relationship Id="rId103" Type="http://schemas.openxmlformats.org/officeDocument/2006/relationships/ctrlProp" Target="../ctrlProps/ctrlProp527.xml"/><Relationship Id="rId108" Type="http://schemas.openxmlformats.org/officeDocument/2006/relationships/ctrlProp" Target="../ctrlProps/ctrlProp532.xml"/><Relationship Id="rId116" Type="http://schemas.openxmlformats.org/officeDocument/2006/relationships/ctrlProp" Target="../ctrlProps/ctrlProp540.xml"/><Relationship Id="rId20" Type="http://schemas.openxmlformats.org/officeDocument/2006/relationships/ctrlProp" Target="../ctrlProps/ctrlProp444.xml"/><Relationship Id="rId41" Type="http://schemas.openxmlformats.org/officeDocument/2006/relationships/ctrlProp" Target="../ctrlProps/ctrlProp465.xml"/><Relationship Id="rId54" Type="http://schemas.openxmlformats.org/officeDocument/2006/relationships/ctrlProp" Target="../ctrlProps/ctrlProp478.xml"/><Relationship Id="rId62" Type="http://schemas.openxmlformats.org/officeDocument/2006/relationships/ctrlProp" Target="../ctrlProps/ctrlProp486.xml"/><Relationship Id="rId70" Type="http://schemas.openxmlformats.org/officeDocument/2006/relationships/ctrlProp" Target="../ctrlProps/ctrlProp494.xml"/><Relationship Id="rId75" Type="http://schemas.openxmlformats.org/officeDocument/2006/relationships/ctrlProp" Target="../ctrlProps/ctrlProp499.xml"/><Relationship Id="rId83" Type="http://schemas.openxmlformats.org/officeDocument/2006/relationships/ctrlProp" Target="../ctrlProps/ctrlProp507.xml"/><Relationship Id="rId88" Type="http://schemas.openxmlformats.org/officeDocument/2006/relationships/ctrlProp" Target="../ctrlProps/ctrlProp512.xml"/><Relationship Id="rId91" Type="http://schemas.openxmlformats.org/officeDocument/2006/relationships/ctrlProp" Target="../ctrlProps/ctrlProp515.xml"/><Relationship Id="rId96" Type="http://schemas.openxmlformats.org/officeDocument/2006/relationships/ctrlProp" Target="../ctrlProps/ctrlProp520.xml"/><Relationship Id="rId111" Type="http://schemas.openxmlformats.org/officeDocument/2006/relationships/ctrlProp" Target="../ctrlProps/ctrlProp535.xml"/><Relationship Id="rId1" Type="http://schemas.openxmlformats.org/officeDocument/2006/relationships/printerSettings" Target="../printerSettings/printerSettings8.bin"/><Relationship Id="rId6" Type="http://schemas.openxmlformats.org/officeDocument/2006/relationships/ctrlProp" Target="../ctrlProps/ctrlProp430.xml"/><Relationship Id="rId15" Type="http://schemas.openxmlformats.org/officeDocument/2006/relationships/ctrlProp" Target="../ctrlProps/ctrlProp439.xml"/><Relationship Id="rId23" Type="http://schemas.openxmlformats.org/officeDocument/2006/relationships/ctrlProp" Target="../ctrlProps/ctrlProp447.xml"/><Relationship Id="rId28" Type="http://schemas.openxmlformats.org/officeDocument/2006/relationships/ctrlProp" Target="../ctrlProps/ctrlProp452.xml"/><Relationship Id="rId36" Type="http://schemas.openxmlformats.org/officeDocument/2006/relationships/ctrlProp" Target="../ctrlProps/ctrlProp460.xml"/><Relationship Id="rId49" Type="http://schemas.openxmlformats.org/officeDocument/2006/relationships/ctrlProp" Target="../ctrlProps/ctrlProp473.xml"/><Relationship Id="rId57" Type="http://schemas.openxmlformats.org/officeDocument/2006/relationships/ctrlProp" Target="../ctrlProps/ctrlProp481.xml"/><Relationship Id="rId106" Type="http://schemas.openxmlformats.org/officeDocument/2006/relationships/ctrlProp" Target="../ctrlProps/ctrlProp530.xml"/><Relationship Id="rId114" Type="http://schemas.openxmlformats.org/officeDocument/2006/relationships/ctrlProp" Target="../ctrlProps/ctrlProp538.xml"/><Relationship Id="rId119" Type="http://schemas.openxmlformats.org/officeDocument/2006/relationships/ctrlProp" Target="../ctrlProps/ctrlProp543.xml"/><Relationship Id="rId10" Type="http://schemas.openxmlformats.org/officeDocument/2006/relationships/ctrlProp" Target="../ctrlProps/ctrlProp434.xml"/><Relationship Id="rId31" Type="http://schemas.openxmlformats.org/officeDocument/2006/relationships/ctrlProp" Target="../ctrlProps/ctrlProp455.xml"/><Relationship Id="rId44" Type="http://schemas.openxmlformats.org/officeDocument/2006/relationships/ctrlProp" Target="../ctrlProps/ctrlProp468.xml"/><Relationship Id="rId52" Type="http://schemas.openxmlformats.org/officeDocument/2006/relationships/ctrlProp" Target="../ctrlProps/ctrlProp476.xml"/><Relationship Id="rId60" Type="http://schemas.openxmlformats.org/officeDocument/2006/relationships/ctrlProp" Target="../ctrlProps/ctrlProp484.xml"/><Relationship Id="rId65" Type="http://schemas.openxmlformats.org/officeDocument/2006/relationships/ctrlProp" Target="../ctrlProps/ctrlProp489.xml"/><Relationship Id="rId73" Type="http://schemas.openxmlformats.org/officeDocument/2006/relationships/ctrlProp" Target="../ctrlProps/ctrlProp497.xml"/><Relationship Id="rId78" Type="http://schemas.openxmlformats.org/officeDocument/2006/relationships/ctrlProp" Target="../ctrlProps/ctrlProp502.xml"/><Relationship Id="rId81" Type="http://schemas.openxmlformats.org/officeDocument/2006/relationships/ctrlProp" Target="../ctrlProps/ctrlProp505.xml"/><Relationship Id="rId86" Type="http://schemas.openxmlformats.org/officeDocument/2006/relationships/ctrlProp" Target="../ctrlProps/ctrlProp510.xml"/><Relationship Id="rId94" Type="http://schemas.openxmlformats.org/officeDocument/2006/relationships/ctrlProp" Target="../ctrlProps/ctrlProp518.xml"/><Relationship Id="rId99" Type="http://schemas.openxmlformats.org/officeDocument/2006/relationships/ctrlProp" Target="../ctrlProps/ctrlProp523.xml"/><Relationship Id="rId101" Type="http://schemas.openxmlformats.org/officeDocument/2006/relationships/ctrlProp" Target="../ctrlProps/ctrlProp525.xml"/><Relationship Id="rId122" Type="http://schemas.openxmlformats.org/officeDocument/2006/relationships/ctrlProp" Target="../ctrlProps/ctrlProp546.xml"/><Relationship Id="rId4" Type="http://schemas.openxmlformats.org/officeDocument/2006/relationships/ctrlProp" Target="../ctrlProps/ctrlProp428.xml"/><Relationship Id="rId9" Type="http://schemas.openxmlformats.org/officeDocument/2006/relationships/ctrlProp" Target="../ctrlProps/ctrlProp433.xml"/><Relationship Id="rId13" Type="http://schemas.openxmlformats.org/officeDocument/2006/relationships/ctrlProp" Target="../ctrlProps/ctrlProp437.xml"/><Relationship Id="rId18" Type="http://schemas.openxmlformats.org/officeDocument/2006/relationships/ctrlProp" Target="../ctrlProps/ctrlProp442.xml"/><Relationship Id="rId39" Type="http://schemas.openxmlformats.org/officeDocument/2006/relationships/ctrlProp" Target="../ctrlProps/ctrlProp463.xml"/><Relationship Id="rId109" Type="http://schemas.openxmlformats.org/officeDocument/2006/relationships/ctrlProp" Target="../ctrlProps/ctrlProp533.xml"/><Relationship Id="rId34" Type="http://schemas.openxmlformats.org/officeDocument/2006/relationships/ctrlProp" Target="../ctrlProps/ctrlProp458.xml"/><Relationship Id="rId50" Type="http://schemas.openxmlformats.org/officeDocument/2006/relationships/ctrlProp" Target="../ctrlProps/ctrlProp474.xml"/><Relationship Id="rId55" Type="http://schemas.openxmlformats.org/officeDocument/2006/relationships/ctrlProp" Target="../ctrlProps/ctrlProp479.xml"/><Relationship Id="rId76" Type="http://schemas.openxmlformats.org/officeDocument/2006/relationships/ctrlProp" Target="../ctrlProps/ctrlProp500.xml"/><Relationship Id="rId97" Type="http://schemas.openxmlformats.org/officeDocument/2006/relationships/ctrlProp" Target="../ctrlProps/ctrlProp521.xml"/><Relationship Id="rId104" Type="http://schemas.openxmlformats.org/officeDocument/2006/relationships/ctrlProp" Target="../ctrlProps/ctrlProp528.xml"/><Relationship Id="rId120" Type="http://schemas.openxmlformats.org/officeDocument/2006/relationships/ctrlProp" Target="../ctrlProps/ctrlProp544.xml"/><Relationship Id="rId7" Type="http://schemas.openxmlformats.org/officeDocument/2006/relationships/ctrlProp" Target="../ctrlProps/ctrlProp431.xml"/><Relationship Id="rId71" Type="http://schemas.openxmlformats.org/officeDocument/2006/relationships/ctrlProp" Target="../ctrlProps/ctrlProp495.xml"/><Relationship Id="rId92" Type="http://schemas.openxmlformats.org/officeDocument/2006/relationships/ctrlProp" Target="../ctrlProps/ctrlProp516.xml"/><Relationship Id="rId2" Type="http://schemas.openxmlformats.org/officeDocument/2006/relationships/drawing" Target="../drawings/drawing8.xml"/><Relationship Id="rId29" Type="http://schemas.openxmlformats.org/officeDocument/2006/relationships/ctrlProp" Target="../ctrlProps/ctrlProp453.xml"/><Relationship Id="rId24" Type="http://schemas.openxmlformats.org/officeDocument/2006/relationships/ctrlProp" Target="../ctrlProps/ctrlProp448.xml"/><Relationship Id="rId40" Type="http://schemas.openxmlformats.org/officeDocument/2006/relationships/ctrlProp" Target="../ctrlProps/ctrlProp464.xml"/><Relationship Id="rId45" Type="http://schemas.openxmlformats.org/officeDocument/2006/relationships/ctrlProp" Target="../ctrlProps/ctrlProp469.xml"/><Relationship Id="rId66" Type="http://schemas.openxmlformats.org/officeDocument/2006/relationships/ctrlProp" Target="../ctrlProps/ctrlProp490.xml"/><Relationship Id="rId87" Type="http://schemas.openxmlformats.org/officeDocument/2006/relationships/ctrlProp" Target="../ctrlProps/ctrlProp511.xml"/><Relationship Id="rId110" Type="http://schemas.openxmlformats.org/officeDocument/2006/relationships/ctrlProp" Target="../ctrlProps/ctrlProp534.xml"/><Relationship Id="rId115" Type="http://schemas.openxmlformats.org/officeDocument/2006/relationships/ctrlProp" Target="../ctrlProps/ctrlProp539.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556.xml"/><Relationship Id="rId18" Type="http://schemas.openxmlformats.org/officeDocument/2006/relationships/ctrlProp" Target="../ctrlProps/ctrlProp561.xml"/><Relationship Id="rId26" Type="http://schemas.openxmlformats.org/officeDocument/2006/relationships/ctrlProp" Target="../ctrlProps/ctrlProp569.xml"/><Relationship Id="rId39" Type="http://schemas.openxmlformats.org/officeDocument/2006/relationships/ctrlProp" Target="../ctrlProps/ctrlProp582.xml"/><Relationship Id="rId3" Type="http://schemas.openxmlformats.org/officeDocument/2006/relationships/vmlDrawing" Target="../drawings/vmlDrawing8.vml"/><Relationship Id="rId21" Type="http://schemas.openxmlformats.org/officeDocument/2006/relationships/ctrlProp" Target="../ctrlProps/ctrlProp564.xml"/><Relationship Id="rId34" Type="http://schemas.openxmlformats.org/officeDocument/2006/relationships/ctrlProp" Target="../ctrlProps/ctrlProp577.xml"/><Relationship Id="rId42" Type="http://schemas.openxmlformats.org/officeDocument/2006/relationships/ctrlProp" Target="../ctrlProps/ctrlProp585.xml"/><Relationship Id="rId47" Type="http://schemas.openxmlformats.org/officeDocument/2006/relationships/ctrlProp" Target="../ctrlProps/ctrlProp590.xml"/><Relationship Id="rId7" Type="http://schemas.openxmlformats.org/officeDocument/2006/relationships/ctrlProp" Target="../ctrlProps/ctrlProp550.xml"/><Relationship Id="rId12" Type="http://schemas.openxmlformats.org/officeDocument/2006/relationships/ctrlProp" Target="../ctrlProps/ctrlProp555.xml"/><Relationship Id="rId17" Type="http://schemas.openxmlformats.org/officeDocument/2006/relationships/ctrlProp" Target="../ctrlProps/ctrlProp560.xml"/><Relationship Id="rId25" Type="http://schemas.openxmlformats.org/officeDocument/2006/relationships/ctrlProp" Target="../ctrlProps/ctrlProp568.xml"/><Relationship Id="rId33" Type="http://schemas.openxmlformats.org/officeDocument/2006/relationships/ctrlProp" Target="../ctrlProps/ctrlProp576.xml"/><Relationship Id="rId38" Type="http://schemas.openxmlformats.org/officeDocument/2006/relationships/ctrlProp" Target="../ctrlProps/ctrlProp581.xml"/><Relationship Id="rId46" Type="http://schemas.openxmlformats.org/officeDocument/2006/relationships/ctrlProp" Target="../ctrlProps/ctrlProp589.xml"/><Relationship Id="rId2" Type="http://schemas.openxmlformats.org/officeDocument/2006/relationships/drawing" Target="../drawings/drawing9.xml"/><Relationship Id="rId16" Type="http://schemas.openxmlformats.org/officeDocument/2006/relationships/ctrlProp" Target="../ctrlProps/ctrlProp559.xml"/><Relationship Id="rId20" Type="http://schemas.openxmlformats.org/officeDocument/2006/relationships/ctrlProp" Target="../ctrlProps/ctrlProp563.xml"/><Relationship Id="rId29" Type="http://schemas.openxmlformats.org/officeDocument/2006/relationships/ctrlProp" Target="../ctrlProps/ctrlProp572.xml"/><Relationship Id="rId41" Type="http://schemas.openxmlformats.org/officeDocument/2006/relationships/ctrlProp" Target="../ctrlProps/ctrlProp584.xml"/><Relationship Id="rId1" Type="http://schemas.openxmlformats.org/officeDocument/2006/relationships/printerSettings" Target="../printerSettings/printerSettings9.bin"/><Relationship Id="rId6" Type="http://schemas.openxmlformats.org/officeDocument/2006/relationships/ctrlProp" Target="../ctrlProps/ctrlProp549.xml"/><Relationship Id="rId11" Type="http://schemas.openxmlformats.org/officeDocument/2006/relationships/ctrlProp" Target="../ctrlProps/ctrlProp554.xml"/><Relationship Id="rId24" Type="http://schemas.openxmlformats.org/officeDocument/2006/relationships/ctrlProp" Target="../ctrlProps/ctrlProp567.xml"/><Relationship Id="rId32" Type="http://schemas.openxmlformats.org/officeDocument/2006/relationships/ctrlProp" Target="../ctrlProps/ctrlProp575.xml"/><Relationship Id="rId37" Type="http://schemas.openxmlformats.org/officeDocument/2006/relationships/ctrlProp" Target="../ctrlProps/ctrlProp580.xml"/><Relationship Id="rId40" Type="http://schemas.openxmlformats.org/officeDocument/2006/relationships/ctrlProp" Target="../ctrlProps/ctrlProp583.xml"/><Relationship Id="rId45" Type="http://schemas.openxmlformats.org/officeDocument/2006/relationships/ctrlProp" Target="../ctrlProps/ctrlProp588.xml"/><Relationship Id="rId5" Type="http://schemas.openxmlformats.org/officeDocument/2006/relationships/ctrlProp" Target="../ctrlProps/ctrlProp548.xml"/><Relationship Id="rId15" Type="http://schemas.openxmlformats.org/officeDocument/2006/relationships/ctrlProp" Target="../ctrlProps/ctrlProp558.xml"/><Relationship Id="rId23" Type="http://schemas.openxmlformats.org/officeDocument/2006/relationships/ctrlProp" Target="../ctrlProps/ctrlProp566.xml"/><Relationship Id="rId28" Type="http://schemas.openxmlformats.org/officeDocument/2006/relationships/ctrlProp" Target="../ctrlProps/ctrlProp571.xml"/><Relationship Id="rId36" Type="http://schemas.openxmlformats.org/officeDocument/2006/relationships/ctrlProp" Target="../ctrlProps/ctrlProp579.xml"/><Relationship Id="rId49" Type="http://schemas.openxmlformats.org/officeDocument/2006/relationships/ctrlProp" Target="../ctrlProps/ctrlProp592.xml"/><Relationship Id="rId10" Type="http://schemas.openxmlformats.org/officeDocument/2006/relationships/ctrlProp" Target="../ctrlProps/ctrlProp553.xml"/><Relationship Id="rId19" Type="http://schemas.openxmlformats.org/officeDocument/2006/relationships/ctrlProp" Target="../ctrlProps/ctrlProp562.xml"/><Relationship Id="rId31" Type="http://schemas.openxmlformats.org/officeDocument/2006/relationships/ctrlProp" Target="../ctrlProps/ctrlProp574.xml"/><Relationship Id="rId44" Type="http://schemas.openxmlformats.org/officeDocument/2006/relationships/ctrlProp" Target="../ctrlProps/ctrlProp587.xml"/><Relationship Id="rId4" Type="http://schemas.openxmlformats.org/officeDocument/2006/relationships/ctrlProp" Target="../ctrlProps/ctrlProp547.xml"/><Relationship Id="rId9" Type="http://schemas.openxmlformats.org/officeDocument/2006/relationships/ctrlProp" Target="../ctrlProps/ctrlProp552.xml"/><Relationship Id="rId14" Type="http://schemas.openxmlformats.org/officeDocument/2006/relationships/ctrlProp" Target="../ctrlProps/ctrlProp557.xml"/><Relationship Id="rId22" Type="http://schemas.openxmlformats.org/officeDocument/2006/relationships/ctrlProp" Target="../ctrlProps/ctrlProp565.xml"/><Relationship Id="rId27" Type="http://schemas.openxmlformats.org/officeDocument/2006/relationships/ctrlProp" Target="../ctrlProps/ctrlProp570.xml"/><Relationship Id="rId30" Type="http://schemas.openxmlformats.org/officeDocument/2006/relationships/ctrlProp" Target="../ctrlProps/ctrlProp573.xml"/><Relationship Id="rId35" Type="http://schemas.openxmlformats.org/officeDocument/2006/relationships/ctrlProp" Target="../ctrlProps/ctrlProp578.xml"/><Relationship Id="rId43" Type="http://schemas.openxmlformats.org/officeDocument/2006/relationships/ctrlProp" Target="../ctrlProps/ctrlProp586.xml"/><Relationship Id="rId48" Type="http://schemas.openxmlformats.org/officeDocument/2006/relationships/ctrlProp" Target="../ctrlProps/ctrlProp591.xml"/><Relationship Id="rId8" Type="http://schemas.openxmlformats.org/officeDocument/2006/relationships/ctrlProp" Target="../ctrlProps/ctrlProp55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rgb="FF436F81"/>
  </sheetPr>
  <dimension ref="B1:L119"/>
  <sheetViews>
    <sheetView showGridLines="0" tabSelected="1" zoomScaleNormal="100" workbookViewId="0">
      <selection activeCell="C11" sqref="C11"/>
    </sheetView>
  </sheetViews>
  <sheetFormatPr baseColWidth="10" defaultRowHeight="14.4" x14ac:dyDescent="0.3"/>
  <cols>
    <col min="1" max="1" width="7.44140625" customWidth="1"/>
    <col min="2" max="2" width="48.88671875" style="1" customWidth="1"/>
    <col min="3" max="5" width="37.6640625" style="1" customWidth="1"/>
    <col min="6" max="9" width="15.6640625" style="53" customWidth="1"/>
    <col min="10" max="10" width="18" style="53" customWidth="1"/>
    <col min="11" max="11" width="19.5546875" style="1" customWidth="1"/>
    <col min="12" max="12" width="11.5546875" style="1"/>
    <col min="19" max="19" width="9.5546875" customWidth="1"/>
    <col min="20" max="20" width="7.5546875" customWidth="1"/>
    <col min="21" max="21" width="29.6640625" bestFit="1" customWidth="1"/>
  </cols>
  <sheetData>
    <row r="1" spans="2:12" ht="15" customHeight="1" x14ac:dyDescent="0.3"/>
    <row r="2" spans="2:12" ht="21" customHeight="1" thickBot="1" x14ac:dyDescent="0.45">
      <c r="B2" s="93" t="s">
        <v>19</v>
      </c>
      <c r="C2" s="90"/>
      <c r="D2" s="90"/>
      <c r="E2" s="90"/>
      <c r="F2" s="100"/>
      <c r="G2" s="100"/>
      <c r="H2" s="100"/>
      <c r="I2" s="100"/>
      <c r="J2" s="100"/>
      <c r="L2"/>
    </row>
    <row r="3" spans="2:12" ht="15" customHeight="1" thickTop="1" x14ac:dyDescent="0.4">
      <c r="B3" s="128"/>
      <c r="C3" s="129"/>
      <c r="D3" s="129"/>
      <c r="E3" s="129"/>
      <c r="F3" s="100"/>
      <c r="G3" s="100"/>
      <c r="H3" s="100"/>
      <c r="I3" s="100"/>
      <c r="J3" s="100"/>
      <c r="L3"/>
    </row>
    <row r="4" spans="2:12" ht="15" customHeight="1" thickBot="1" x14ac:dyDescent="0.35">
      <c r="B4" s="94" t="s">
        <v>104</v>
      </c>
      <c r="C4" s="91"/>
      <c r="D4" s="91"/>
      <c r="E4" s="91"/>
      <c r="F4" s="101"/>
      <c r="I4" s="50"/>
      <c r="J4" s="50"/>
      <c r="K4"/>
      <c r="L4"/>
    </row>
    <row r="5" spans="2:12" ht="15" customHeight="1" thickTop="1" thickBot="1" x14ac:dyDescent="0.45">
      <c r="B5" s="128"/>
      <c r="C5" s="129"/>
      <c r="D5" s="129"/>
      <c r="E5" s="129"/>
      <c r="F5" s="100"/>
      <c r="G5" s="100"/>
      <c r="H5" s="100"/>
      <c r="I5" s="100"/>
      <c r="J5" s="100"/>
      <c r="L5"/>
    </row>
    <row r="6" spans="2:12" ht="250.2" customHeight="1" thickBot="1" x14ac:dyDescent="0.45">
      <c r="B6" s="303" t="s">
        <v>106</v>
      </c>
      <c r="C6" s="304"/>
      <c r="D6" s="304"/>
      <c r="E6" s="305"/>
      <c r="F6" s="100"/>
      <c r="G6" s="100"/>
      <c r="H6" s="100"/>
      <c r="I6" s="100"/>
      <c r="J6" s="100"/>
      <c r="L6"/>
    </row>
    <row r="7" spans="2:12" ht="15" customHeight="1" x14ac:dyDescent="0.3">
      <c r="F7" s="54"/>
      <c r="G7" s="54"/>
      <c r="H7" s="54"/>
      <c r="I7" s="54"/>
      <c r="K7"/>
      <c r="L7"/>
    </row>
    <row r="8" spans="2:12" ht="15" customHeight="1" x14ac:dyDescent="0.3">
      <c r="F8" s="54"/>
      <c r="G8" s="54"/>
      <c r="H8" s="54"/>
      <c r="I8" s="54"/>
      <c r="K8"/>
      <c r="L8"/>
    </row>
    <row r="9" spans="2:12" ht="15" customHeight="1" thickBot="1" x14ac:dyDescent="0.35">
      <c r="B9" s="94" t="s">
        <v>81</v>
      </c>
      <c r="C9" s="91"/>
      <c r="D9" s="91"/>
      <c r="E9" s="91"/>
      <c r="F9" s="101"/>
      <c r="I9" s="50"/>
      <c r="J9" s="50"/>
      <c r="K9"/>
      <c r="L9"/>
    </row>
    <row r="10" spans="2:12" ht="15" customHeight="1" thickTop="1" x14ac:dyDescent="0.3">
      <c r="F10" s="54"/>
      <c r="G10" s="54"/>
      <c r="H10" s="54"/>
      <c r="I10" s="54"/>
      <c r="K10"/>
      <c r="L10"/>
    </row>
    <row r="11" spans="2:12" x14ac:dyDescent="0.3">
      <c r="B11" s="31" t="s">
        <v>65</v>
      </c>
      <c r="C11" s="99" t="s">
        <v>67</v>
      </c>
      <c r="D11" s="62" t="s">
        <v>66</v>
      </c>
      <c r="E11" s="277">
        <f ca="1">TODAY()</f>
        <v>44789</v>
      </c>
      <c r="J11" s="50"/>
      <c r="K11"/>
      <c r="L11"/>
    </row>
    <row r="12" spans="2:12" ht="15" thickBot="1" x14ac:dyDescent="0.35">
      <c r="J12" s="50"/>
      <c r="K12"/>
      <c r="L12"/>
    </row>
    <row r="13" spans="2:12" s="23" customFormat="1" ht="15" thickBot="1" x14ac:dyDescent="0.35">
      <c r="B13" s="96" t="s">
        <v>30</v>
      </c>
      <c r="C13" s="97" t="s">
        <v>0</v>
      </c>
      <c r="D13" s="97" t="s">
        <v>18</v>
      </c>
      <c r="E13" s="98" t="s">
        <v>24</v>
      </c>
      <c r="F13" s="28" t="s">
        <v>62</v>
      </c>
      <c r="G13" s="50"/>
      <c r="H13" s="50"/>
      <c r="I13" s="50"/>
    </row>
    <row r="14" spans="2:12" s="23" customFormat="1" ht="14.4" customHeight="1" x14ac:dyDescent="0.3">
      <c r="B14" s="124" t="s">
        <v>34</v>
      </c>
      <c r="C14" s="6" t="str">
        <f>Materialausnutzung_Bewertung</f>
        <v>-</v>
      </c>
      <c r="D14" s="7" t="str">
        <f t="shared" ref="D14:D21" si="0">IFERROR(VLOOKUP(ROUND(C14,0),Einstufung,2),"-")</f>
        <v>-</v>
      </c>
      <c r="E14" s="8">
        <f>Materialausnutzung_Bearbeitungsgrad</f>
        <v>0</v>
      </c>
      <c r="F14" s="29" t="e">
        <f t="shared" ref="F14:F21" si="1">IF(ISNUMBER(C14),C14,NA())</f>
        <v>#N/A</v>
      </c>
      <c r="G14" s="53"/>
      <c r="H14" s="50"/>
      <c r="I14" s="50"/>
      <c r="J14" s="50"/>
    </row>
    <row r="15" spans="2:12" s="23" customFormat="1" x14ac:dyDescent="0.3">
      <c r="B15" s="125" t="s">
        <v>23</v>
      </c>
      <c r="C15" s="11" t="str">
        <f>Abfall_Bewertung</f>
        <v>-</v>
      </c>
      <c r="D15" s="11" t="str">
        <f t="shared" si="0"/>
        <v>-</v>
      </c>
      <c r="E15" s="12">
        <f>Abfall_Bearbeitungsgrad</f>
        <v>0</v>
      </c>
      <c r="F15" s="29" t="e">
        <f t="shared" si="1"/>
        <v>#N/A</v>
      </c>
      <c r="G15" s="53"/>
      <c r="H15" s="50"/>
      <c r="I15" s="50"/>
      <c r="J15" s="50"/>
    </row>
    <row r="16" spans="2:12" s="23" customFormat="1" x14ac:dyDescent="0.3">
      <c r="B16" s="126" t="s">
        <v>10</v>
      </c>
      <c r="C16" s="9" t="str">
        <f>Lieferketten_Bewertung</f>
        <v>-</v>
      </c>
      <c r="D16" s="2" t="str">
        <f t="shared" si="0"/>
        <v>-</v>
      </c>
      <c r="E16" s="10">
        <f>Lieferketten_Bearbeitungsgrad</f>
        <v>0</v>
      </c>
      <c r="F16" s="29" t="e">
        <f t="shared" si="1"/>
        <v>#N/A</v>
      </c>
      <c r="G16" s="53"/>
      <c r="H16" s="50"/>
      <c r="I16" s="50"/>
      <c r="J16" s="50"/>
    </row>
    <row r="17" spans="2:12" s="23" customFormat="1" x14ac:dyDescent="0.3">
      <c r="B17" s="125" t="s">
        <v>9</v>
      </c>
      <c r="C17" s="11" t="str">
        <f>Produktdesign_Bewertung</f>
        <v>-</v>
      </c>
      <c r="D17" s="13" t="str">
        <f>IFERROR(VLOOKUP(ROUND(C17,0),Einstufung,2),"-")</f>
        <v>-</v>
      </c>
      <c r="E17" s="12">
        <f>Produktdesign_Bearbeitungsgrad</f>
        <v>0</v>
      </c>
      <c r="F17" s="29" t="e">
        <f t="shared" si="1"/>
        <v>#N/A</v>
      </c>
      <c r="G17" s="53"/>
      <c r="H17" s="50"/>
      <c r="I17" s="50"/>
      <c r="J17" s="50"/>
    </row>
    <row r="18" spans="2:12" s="23" customFormat="1" x14ac:dyDescent="0.3">
      <c r="B18" s="126" t="s">
        <v>8</v>
      </c>
      <c r="C18" s="9" t="str">
        <f>Verpackung_Bewertung</f>
        <v>-</v>
      </c>
      <c r="D18" s="2" t="str">
        <f t="shared" si="0"/>
        <v>-</v>
      </c>
      <c r="E18" s="10">
        <f>Verpackung_Bearbeitungsgrad</f>
        <v>0</v>
      </c>
      <c r="F18" s="29" t="e">
        <f t="shared" si="1"/>
        <v>#N/A</v>
      </c>
      <c r="G18" s="53"/>
      <c r="H18" s="50"/>
      <c r="I18" s="50"/>
      <c r="J18" s="50"/>
    </row>
    <row r="19" spans="2:12" s="23" customFormat="1" x14ac:dyDescent="0.3">
      <c r="B19" s="125" t="s">
        <v>21</v>
      </c>
      <c r="C19" s="11" t="str">
        <f>Logistik_Bewertung</f>
        <v>-</v>
      </c>
      <c r="D19" s="13" t="str">
        <f t="shared" si="0"/>
        <v>-</v>
      </c>
      <c r="E19" s="12">
        <f>Logistik_Bearbeitungsgrad</f>
        <v>0</v>
      </c>
      <c r="F19" s="29" t="e">
        <f t="shared" si="1"/>
        <v>#N/A</v>
      </c>
      <c r="G19" s="53"/>
      <c r="H19" s="50"/>
      <c r="I19" s="50"/>
      <c r="J19" s="50"/>
    </row>
    <row r="20" spans="2:12" s="23" customFormat="1" x14ac:dyDescent="0.3">
      <c r="B20" s="126" t="s">
        <v>20</v>
      </c>
      <c r="C20" s="9" t="str">
        <f>Arbeitsabläufe_Bewertung</f>
        <v>-</v>
      </c>
      <c r="D20" s="2" t="str">
        <f t="shared" si="0"/>
        <v>-</v>
      </c>
      <c r="E20" s="10">
        <f>Arbeitsabläufe_Bearbeitungsgrad</f>
        <v>0</v>
      </c>
      <c r="F20" s="30" t="e">
        <f t="shared" si="1"/>
        <v>#N/A</v>
      </c>
      <c r="G20" s="53"/>
      <c r="H20" s="53"/>
      <c r="I20" s="53"/>
      <c r="J20" s="53"/>
    </row>
    <row r="21" spans="2:12" s="23" customFormat="1" ht="15" thickBot="1" x14ac:dyDescent="0.35">
      <c r="B21" s="127" t="s">
        <v>22</v>
      </c>
      <c r="C21" s="14" t="str">
        <f>Digitalisierung_Bewertung</f>
        <v>-</v>
      </c>
      <c r="D21" s="15" t="str">
        <f t="shared" si="0"/>
        <v>-</v>
      </c>
      <c r="E21" s="16">
        <f>Digitalisierung_Bearbeitungsgrad</f>
        <v>0</v>
      </c>
      <c r="F21" s="30" t="e">
        <f t="shared" si="1"/>
        <v>#N/A</v>
      </c>
      <c r="G21" s="53"/>
      <c r="H21" s="53"/>
      <c r="I21" s="53"/>
      <c r="J21" s="53"/>
    </row>
    <row r="22" spans="2:12" s="23" customFormat="1" x14ac:dyDescent="0.3">
      <c r="B22" s="131"/>
      <c r="C22" s="132"/>
      <c r="D22" s="132"/>
      <c r="E22" s="133"/>
      <c r="F22" s="53"/>
      <c r="G22" s="53"/>
      <c r="H22" s="53"/>
      <c r="I22" s="53"/>
      <c r="J22" s="53"/>
    </row>
    <row r="23" spans="2:12" s="64" customFormat="1" x14ac:dyDescent="0.3">
      <c r="B23" s="136"/>
      <c r="C23" s="137"/>
      <c r="D23" s="137"/>
      <c r="E23" s="138"/>
      <c r="F23" s="1"/>
      <c r="G23" s="1"/>
      <c r="H23" s="1"/>
      <c r="I23" s="1"/>
      <c r="J23" s="1"/>
    </row>
    <row r="24" spans="2:12" s="64" customFormat="1" x14ac:dyDescent="0.3">
      <c r="B24" s="107"/>
      <c r="C24" s="43"/>
      <c r="D24" s="108"/>
      <c r="E24" s="46"/>
      <c r="F24" s="1"/>
      <c r="G24" s="1"/>
      <c r="H24" s="1"/>
      <c r="I24" s="1"/>
      <c r="J24" s="1"/>
    </row>
    <row r="25" spans="2:12" s="64" customFormat="1" x14ac:dyDescent="0.3">
      <c r="B25" s="139"/>
      <c r="C25" s="140"/>
      <c r="D25" s="140"/>
      <c r="E25" s="140"/>
      <c r="F25" s="1"/>
      <c r="G25" s="1"/>
      <c r="H25" s="1"/>
      <c r="I25" s="1"/>
      <c r="J25" s="1"/>
      <c r="K25" s="1"/>
      <c r="L25" s="1"/>
    </row>
    <row r="26" spans="2:12" s="64" customFormat="1" ht="15" customHeight="1" x14ac:dyDescent="0.3">
      <c r="B26" s="302"/>
      <c r="C26" s="302"/>
      <c r="D26" s="302"/>
      <c r="E26" s="302"/>
      <c r="F26" s="1"/>
      <c r="G26" s="1"/>
      <c r="H26" s="1"/>
      <c r="I26" s="1"/>
      <c r="J26" s="1"/>
      <c r="K26" s="1"/>
      <c r="L26" s="1"/>
    </row>
    <row r="27" spans="2:12" s="64" customFormat="1" x14ac:dyDescent="0.3">
      <c r="B27" s="302"/>
      <c r="C27" s="302"/>
      <c r="D27" s="302"/>
      <c r="E27" s="302"/>
      <c r="F27" s="1"/>
      <c r="G27" s="1"/>
      <c r="H27" s="1"/>
      <c r="I27" s="1"/>
      <c r="J27" s="1"/>
      <c r="K27" s="1"/>
      <c r="L27" s="1"/>
    </row>
    <row r="28" spans="2:12" s="64" customFormat="1" ht="15" customHeight="1" x14ac:dyDescent="0.3">
      <c r="B28" s="302"/>
      <c r="C28" s="302"/>
      <c r="D28" s="302"/>
      <c r="E28" s="302"/>
      <c r="F28" s="1"/>
      <c r="G28" s="1"/>
      <c r="H28" s="1"/>
      <c r="I28" s="1"/>
      <c r="J28" s="1"/>
      <c r="K28" s="1"/>
      <c r="L28" s="1"/>
    </row>
    <row r="29" spans="2:12" s="64" customFormat="1" x14ac:dyDescent="0.3">
      <c r="B29" s="302"/>
      <c r="C29" s="302"/>
      <c r="D29" s="302"/>
      <c r="E29" s="302"/>
      <c r="F29" s="1"/>
      <c r="G29" s="1"/>
      <c r="H29" s="1"/>
      <c r="I29" s="1"/>
      <c r="J29" s="1"/>
      <c r="K29" s="1"/>
      <c r="L29" s="1"/>
    </row>
    <row r="30" spans="2:12" s="64" customFormat="1" x14ac:dyDescent="0.3">
      <c r="B30" s="1"/>
      <c r="C30" s="1"/>
      <c r="D30" s="1"/>
      <c r="E30" s="1"/>
      <c r="F30" s="1"/>
      <c r="G30" s="1"/>
      <c r="H30" s="1"/>
      <c r="I30" s="1"/>
      <c r="J30" s="1"/>
      <c r="K30" s="1"/>
      <c r="L30" s="1"/>
    </row>
    <row r="31" spans="2:12" s="64" customFormat="1" x14ac:dyDescent="0.3">
      <c r="B31" s="1"/>
      <c r="C31" s="1"/>
      <c r="D31" s="1"/>
      <c r="E31" s="1"/>
      <c r="F31" s="1"/>
      <c r="G31" s="1"/>
      <c r="H31" s="1"/>
      <c r="I31" s="1"/>
      <c r="J31" s="1"/>
      <c r="K31" s="1"/>
      <c r="L31" s="1"/>
    </row>
    <row r="32" spans="2:12" s="64" customFormat="1" x14ac:dyDescent="0.3">
      <c r="B32" s="40"/>
      <c r="C32" s="130"/>
      <c r="D32" s="130"/>
      <c r="E32" s="130"/>
      <c r="F32" s="1"/>
      <c r="G32" s="1"/>
      <c r="H32" s="1"/>
      <c r="I32" s="1"/>
      <c r="J32" s="1"/>
      <c r="K32" s="1"/>
      <c r="L32" s="1"/>
    </row>
    <row r="33" spans="2:12" s="64" customFormat="1" x14ac:dyDescent="0.3">
      <c r="D33" s="134"/>
      <c r="E33" s="134"/>
      <c r="F33" s="134"/>
    </row>
    <row r="34" spans="2:12" s="64" customFormat="1" x14ac:dyDescent="0.3">
      <c r="B34" s="63"/>
      <c r="C34" s="63"/>
      <c r="D34" s="63"/>
      <c r="E34" s="63"/>
      <c r="F34" s="63"/>
      <c r="G34" s="1"/>
      <c r="H34" s="1"/>
      <c r="I34" s="1"/>
      <c r="J34" s="1"/>
      <c r="K34" s="1"/>
      <c r="L34" s="1"/>
    </row>
    <row r="35" spans="2:12" s="50" customFormat="1" x14ac:dyDescent="0.3">
      <c r="C35" s="54">
        <v>1.5</v>
      </c>
      <c r="D35" s="54">
        <v>2.5</v>
      </c>
      <c r="E35" s="54">
        <v>3.5</v>
      </c>
      <c r="F35" s="54">
        <v>4.5</v>
      </c>
    </row>
    <row r="36" spans="2:12" s="50" customFormat="1" x14ac:dyDescent="0.3">
      <c r="B36" s="54">
        <v>0.5</v>
      </c>
      <c r="C36" s="54">
        <v>1.5</v>
      </c>
      <c r="D36" s="54">
        <v>2.5</v>
      </c>
      <c r="E36" s="54">
        <v>3.5</v>
      </c>
      <c r="F36" s="54">
        <v>4.5</v>
      </c>
    </row>
    <row r="37" spans="2:12" s="50" customFormat="1" x14ac:dyDescent="0.3">
      <c r="B37" s="54">
        <v>0.5</v>
      </c>
      <c r="C37" s="54">
        <v>1.5</v>
      </c>
      <c r="D37" s="54">
        <v>2.5</v>
      </c>
      <c r="E37" s="54">
        <v>3.5</v>
      </c>
      <c r="F37" s="54">
        <v>4.5</v>
      </c>
    </row>
    <row r="38" spans="2:12" s="56" customFormat="1" x14ac:dyDescent="0.3">
      <c r="B38" s="55">
        <v>0.5</v>
      </c>
      <c r="C38" s="55">
        <v>1.5</v>
      </c>
      <c r="D38" s="55">
        <v>2.5</v>
      </c>
      <c r="E38" s="55">
        <v>3.5</v>
      </c>
      <c r="F38" s="55">
        <v>4.5</v>
      </c>
    </row>
    <row r="39" spans="2:12" s="56" customFormat="1" x14ac:dyDescent="0.3">
      <c r="B39" s="55">
        <v>0.5</v>
      </c>
      <c r="C39" s="55">
        <v>1.5</v>
      </c>
      <c r="D39" s="55">
        <v>2.5</v>
      </c>
      <c r="E39" s="55">
        <v>3.5</v>
      </c>
      <c r="F39" s="55">
        <v>4.5</v>
      </c>
    </row>
    <row r="40" spans="2:12" s="56" customFormat="1" x14ac:dyDescent="0.3">
      <c r="B40" s="55">
        <v>0.5</v>
      </c>
      <c r="C40" s="55">
        <v>1.5</v>
      </c>
      <c r="D40" s="55">
        <v>2.5</v>
      </c>
      <c r="E40" s="55">
        <v>3.5</v>
      </c>
      <c r="F40" s="55">
        <v>4.5</v>
      </c>
    </row>
    <row r="41" spans="2:12" s="56" customFormat="1" x14ac:dyDescent="0.3">
      <c r="B41" s="55">
        <v>0.5</v>
      </c>
      <c r="C41" s="55">
        <v>1.5</v>
      </c>
      <c r="D41" s="55">
        <v>2.5</v>
      </c>
      <c r="E41" s="55">
        <v>3.5</v>
      </c>
      <c r="F41" s="55">
        <v>4.5</v>
      </c>
    </row>
    <row r="42" spans="2:12" s="56" customFormat="1" x14ac:dyDescent="0.3">
      <c r="B42" s="55">
        <v>0.5</v>
      </c>
      <c r="C42" s="55">
        <v>1.5</v>
      </c>
      <c r="D42" s="55">
        <v>2.5</v>
      </c>
      <c r="E42" s="55">
        <v>3.5</v>
      </c>
      <c r="F42" s="55">
        <v>4.5</v>
      </c>
    </row>
    <row r="43" spans="2:12" s="56" customFormat="1" x14ac:dyDescent="0.3">
      <c r="B43" s="55">
        <v>0.5</v>
      </c>
      <c r="C43" s="55">
        <v>1.5</v>
      </c>
      <c r="D43" s="55">
        <v>2.5</v>
      </c>
      <c r="E43" s="55">
        <v>3.5</v>
      </c>
      <c r="F43" s="55">
        <v>4.5</v>
      </c>
    </row>
    <row r="44" spans="2:12" s="56" customFormat="1" x14ac:dyDescent="0.3">
      <c r="B44" s="55">
        <v>0.5</v>
      </c>
      <c r="C44" s="55">
        <v>1.5</v>
      </c>
      <c r="D44" s="55">
        <v>2.5</v>
      </c>
      <c r="E44" s="55">
        <v>3.5</v>
      </c>
      <c r="F44" s="55">
        <v>4.5</v>
      </c>
    </row>
    <row r="45" spans="2:12" s="56" customFormat="1" x14ac:dyDescent="0.3">
      <c r="B45" s="55">
        <v>0.5</v>
      </c>
      <c r="C45" s="55">
        <v>1.5</v>
      </c>
      <c r="D45" s="55">
        <v>2.5</v>
      </c>
      <c r="E45" s="55">
        <v>3.5</v>
      </c>
      <c r="F45" s="55">
        <v>4.5</v>
      </c>
    </row>
    <row r="46" spans="2:12" s="56" customFormat="1" x14ac:dyDescent="0.3">
      <c r="B46" s="55"/>
      <c r="C46" s="55"/>
      <c r="D46" s="55"/>
      <c r="E46" s="55"/>
      <c r="F46" s="55"/>
    </row>
    <row r="47" spans="2:12" s="56" customFormat="1" x14ac:dyDescent="0.3">
      <c r="B47" s="55" t="s">
        <v>6</v>
      </c>
      <c r="C47" s="55" t="str">
        <f>"Readiness-Check Material- und Rohstoffeffizienz"</f>
        <v>Readiness-Check Material- und Rohstoffeffizienz</v>
      </c>
      <c r="D47" s="55"/>
      <c r="E47" s="55"/>
      <c r="F47" s="55"/>
    </row>
    <row r="48" spans="2:12" s="56" customFormat="1" x14ac:dyDescent="0.3">
      <c r="B48" s="55"/>
      <c r="C48" s="55" t="str">
        <f ca="1">"durchgeführt am "&amp;E11</f>
        <v>durchgeführt am 44789</v>
      </c>
      <c r="D48" s="55"/>
      <c r="E48" s="55"/>
      <c r="F48" s="55"/>
    </row>
    <row r="49" spans="2:12" s="56" customFormat="1" x14ac:dyDescent="0.3">
      <c r="B49" s="57" t="s">
        <v>11</v>
      </c>
      <c r="C49" s="57"/>
      <c r="D49" s="55"/>
      <c r="E49" s="55"/>
      <c r="F49" s="55"/>
    </row>
    <row r="50" spans="2:12" s="56" customFormat="1" x14ac:dyDescent="0.3">
      <c r="B50" s="55"/>
      <c r="C50" s="55"/>
      <c r="D50" s="55"/>
      <c r="E50" s="55"/>
      <c r="F50" s="55"/>
    </row>
    <row r="51" spans="2:12" s="56" customFormat="1" x14ac:dyDescent="0.3">
      <c r="B51" s="58" t="s">
        <v>26</v>
      </c>
      <c r="C51" s="58" t="s">
        <v>1</v>
      </c>
      <c r="D51" s="59"/>
      <c r="E51" s="58" t="s">
        <v>33</v>
      </c>
      <c r="F51" s="58" t="s">
        <v>18</v>
      </c>
      <c r="G51" s="58" t="s">
        <v>56</v>
      </c>
    </row>
    <row r="52" spans="2:12" s="56" customFormat="1" x14ac:dyDescent="0.3">
      <c r="B52" s="60" t="s">
        <v>5</v>
      </c>
      <c r="C52" s="61">
        <v>0</v>
      </c>
      <c r="D52" s="59"/>
      <c r="E52" s="61">
        <v>1</v>
      </c>
      <c r="F52" s="60" t="s">
        <v>105</v>
      </c>
      <c r="G52" s="60" t="s">
        <v>82</v>
      </c>
    </row>
    <row r="53" spans="2:12" s="56" customFormat="1" x14ac:dyDescent="0.3">
      <c r="B53" s="60" t="s">
        <v>12</v>
      </c>
      <c r="C53" s="61">
        <v>1</v>
      </c>
      <c r="D53" s="59"/>
      <c r="E53" s="61">
        <v>2</v>
      </c>
      <c r="F53" s="60" t="s">
        <v>55</v>
      </c>
      <c r="G53" s="60" t="s">
        <v>83</v>
      </c>
    </row>
    <row r="54" spans="2:12" s="56" customFormat="1" x14ac:dyDescent="0.3">
      <c r="B54" s="60" t="s">
        <v>13</v>
      </c>
      <c r="C54" s="61">
        <v>1</v>
      </c>
      <c r="D54" s="59"/>
      <c r="E54" s="61">
        <v>3</v>
      </c>
      <c r="F54" s="60" t="s">
        <v>3</v>
      </c>
      <c r="G54" s="60" t="s">
        <v>84</v>
      </c>
    </row>
    <row r="55" spans="2:12" s="56" customFormat="1" x14ac:dyDescent="0.3">
      <c r="B55" s="60" t="s">
        <v>14</v>
      </c>
      <c r="C55" s="61">
        <v>1</v>
      </c>
      <c r="D55" s="59"/>
      <c r="E55" s="61">
        <v>4</v>
      </c>
      <c r="F55" s="60" t="s">
        <v>2</v>
      </c>
      <c r="G55" s="60" t="s">
        <v>85</v>
      </c>
    </row>
    <row r="56" spans="2:12" s="56" customFormat="1" x14ac:dyDescent="0.3">
      <c r="B56" s="59"/>
      <c r="C56" s="59"/>
      <c r="D56" s="59"/>
      <c r="E56" s="61">
        <v>5</v>
      </c>
      <c r="F56" s="60" t="s">
        <v>4</v>
      </c>
      <c r="G56" s="60" t="s">
        <v>86</v>
      </c>
      <c r="H56" s="59"/>
      <c r="I56" s="59"/>
      <c r="J56" s="59"/>
      <c r="K56" s="59"/>
      <c r="L56" s="59"/>
    </row>
    <row r="57" spans="2:12" s="56" customFormat="1" x14ac:dyDescent="0.3">
      <c r="B57" s="59"/>
      <c r="C57" s="59"/>
      <c r="D57" s="59"/>
      <c r="E57" s="59"/>
      <c r="F57" s="59"/>
      <c r="G57" s="59"/>
      <c r="H57" s="59"/>
      <c r="I57" s="59"/>
      <c r="J57" s="59"/>
      <c r="K57" s="59"/>
      <c r="L57" s="59"/>
    </row>
    <row r="58" spans="2:12" s="56" customFormat="1" x14ac:dyDescent="0.3">
      <c r="B58" s="59"/>
      <c r="C58" s="59"/>
      <c r="D58" s="59"/>
      <c r="E58" s="59"/>
      <c r="F58" s="59"/>
      <c r="G58" s="59"/>
      <c r="H58" s="59"/>
      <c r="I58" s="59"/>
      <c r="J58" s="59"/>
      <c r="K58" s="59"/>
      <c r="L58" s="59"/>
    </row>
    <row r="59" spans="2:12" s="56" customFormat="1" x14ac:dyDescent="0.3">
      <c r="B59" s="59"/>
      <c r="C59" s="59"/>
      <c r="D59" s="59"/>
      <c r="E59" s="59"/>
      <c r="F59" s="59"/>
      <c r="G59" s="59"/>
      <c r="H59" s="59"/>
      <c r="I59" s="59"/>
      <c r="J59" s="59"/>
      <c r="K59" s="59"/>
      <c r="L59" s="59"/>
    </row>
    <row r="60" spans="2:12" s="56" customFormat="1" x14ac:dyDescent="0.3">
      <c r="B60" s="59"/>
      <c r="C60" s="59"/>
      <c r="D60" s="59"/>
      <c r="E60" s="59"/>
      <c r="F60" s="59"/>
      <c r="G60" s="59"/>
      <c r="H60" s="59"/>
      <c r="I60" s="59"/>
      <c r="J60" s="59"/>
      <c r="K60" s="59"/>
      <c r="L60" s="59"/>
    </row>
    <row r="61" spans="2:12" s="56" customFormat="1" x14ac:dyDescent="0.3">
      <c r="B61" s="59"/>
      <c r="C61" s="59"/>
      <c r="D61" s="59"/>
      <c r="E61" s="59"/>
      <c r="F61" s="59"/>
      <c r="G61" s="59"/>
      <c r="H61" s="59"/>
      <c r="I61" s="59"/>
      <c r="J61" s="59"/>
      <c r="K61" s="59"/>
      <c r="L61" s="59"/>
    </row>
    <row r="62" spans="2:12" s="86" customFormat="1" x14ac:dyDescent="0.3">
      <c r="B62" s="135"/>
      <c r="C62" s="135"/>
      <c r="D62" s="135"/>
      <c r="E62" s="135"/>
      <c r="F62" s="135"/>
      <c r="G62" s="135"/>
      <c r="H62" s="135"/>
      <c r="I62" s="135"/>
      <c r="J62" s="135"/>
      <c r="K62" s="135"/>
      <c r="L62" s="135"/>
    </row>
    <row r="63" spans="2:12" s="64" customFormat="1" x14ac:dyDescent="0.3">
      <c r="B63" s="1"/>
      <c r="C63" s="1"/>
      <c r="D63" s="1"/>
      <c r="E63" s="1"/>
      <c r="F63" s="1"/>
      <c r="G63" s="1"/>
      <c r="H63" s="1"/>
      <c r="I63" s="1"/>
      <c r="J63" s="1"/>
      <c r="K63" s="1"/>
      <c r="L63" s="1"/>
    </row>
    <row r="64" spans="2:12" s="64" customFormat="1" x14ac:dyDescent="0.3">
      <c r="B64" s="1"/>
      <c r="C64" s="1"/>
      <c r="D64" s="1"/>
      <c r="E64" s="1"/>
      <c r="F64" s="1"/>
      <c r="G64" s="1"/>
      <c r="H64" s="1"/>
      <c r="I64" s="1"/>
      <c r="J64" s="1"/>
      <c r="K64" s="1"/>
      <c r="L64" s="1"/>
    </row>
    <row r="65" spans="2:12" s="64" customFormat="1" x14ac:dyDescent="0.3">
      <c r="B65" s="1"/>
      <c r="C65" s="1"/>
      <c r="D65" s="1"/>
      <c r="E65" s="1"/>
      <c r="F65" s="1"/>
      <c r="G65" s="1"/>
      <c r="H65" s="1"/>
      <c r="I65" s="1"/>
      <c r="J65" s="1"/>
      <c r="K65" s="1"/>
      <c r="L65" s="1"/>
    </row>
    <row r="66" spans="2:12" s="64" customFormat="1" x14ac:dyDescent="0.3">
      <c r="B66" s="1"/>
      <c r="C66" s="1"/>
      <c r="D66" s="1"/>
      <c r="E66" s="1"/>
      <c r="F66" s="1"/>
      <c r="G66" s="1"/>
      <c r="H66" s="1"/>
      <c r="I66" s="1"/>
      <c r="J66" s="1"/>
      <c r="K66" s="1"/>
      <c r="L66" s="1"/>
    </row>
    <row r="67" spans="2:12" s="64" customFormat="1" x14ac:dyDescent="0.3">
      <c r="B67" s="1"/>
      <c r="C67" s="1"/>
      <c r="D67" s="1"/>
      <c r="E67" s="1"/>
      <c r="F67" s="1"/>
      <c r="G67" s="1"/>
      <c r="H67" s="1"/>
      <c r="I67" s="1"/>
      <c r="J67" s="1"/>
      <c r="K67" s="1"/>
      <c r="L67" s="1"/>
    </row>
    <row r="68" spans="2:12" s="64" customFormat="1" x14ac:dyDescent="0.3">
      <c r="B68" s="1"/>
      <c r="C68" s="1"/>
      <c r="D68" s="1"/>
      <c r="E68" s="1"/>
      <c r="F68" s="1"/>
      <c r="G68" s="1"/>
      <c r="H68" s="1"/>
      <c r="I68" s="1"/>
      <c r="J68" s="1"/>
      <c r="K68" s="1"/>
      <c r="L68" s="1"/>
    </row>
    <row r="69" spans="2:12" s="64" customFormat="1" x14ac:dyDescent="0.3">
      <c r="B69" s="1"/>
      <c r="C69" s="1"/>
      <c r="D69" s="1"/>
      <c r="E69" s="1"/>
      <c r="F69" s="1"/>
      <c r="G69" s="1"/>
      <c r="H69" s="1"/>
      <c r="I69" s="1"/>
      <c r="J69" s="1"/>
      <c r="K69" s="1"/>
      <c r="L69" s="1"/>
    </row>
    <row r="70" spans="2:12" s="64" customFormat="1" x14ac:dyDescent="0.3">
      <c r="B70" s="1"/>
      <c r="C70" s="1"/>
      <c r="D70" s="1"/>
      <c r="E70" s="1"/>
      <c r="F70" s="1"/>
      <c r="G70" s="1"/>
      <c r="H70" s="1"/>
      <c r="I70" s="1"/>
      <c r="J70" s="1"/>
      <c r="K70" s="1"/>
      <c r="L70" s="1"/>
    </row>
    <row r="71" spans="2:12" s="64" customFormat="1" x14ac:dyDescent="0.3">
      <c r="B71" s="1"/>
      <c r="C71" s="1"/>
      <c r="D71" s="1"/>
      <c r="E71" s="1"/>
      <c r="F71" s="1"/>
      <c r="G71" s="1"/>
      <c r="H71" s="1"/>
      <c r="I71" s="1"/>
      <c r="J71" s="1"/>
      <c r="K71" s="1"/>
      <c r="L71" s="1"/>
    </row>
    <row r="72" spans="2:12" s="64" customFormat="1" x14ac:dyDescent="0.3">
      <c r="B72" s="1"/>
      <c r="C72" s="1"/>
      <c r="D72" s="1"/>
      <c r="E72" s="1"/>
      <c r="F72" s="1"/>
      <c r="G72" s="1"/>
      <c r="H72" s="1"/>
      <c r="I72" s="1"/>
      <c r="J72" s="1"/>
      <c r="K72" s="1"/>
      <c r="L72" s="1"/>
    </row>
    <row r="73" spans="2:12" s="64" customFormat="1" x14ac:dyDescent="0.3">
      <c r="B73" s="1"/>
      <c r="C73" s="1"/>
      <c r="D73" s="1"/>
      <c r="E73" s="1"/>
      <c r="F73" s="1"/>
      <c r="G73" s="1"/>
      <c r="H73" s="1"/>
      <c r="I73" s="1"/>
      <c r="J73" s="1"/>
      <c r="K73" s="1"/>
      <c r="L73" s="1"/>
    </row>
    <row r="74" spans="2:12" s="64" customFormat="1" x14ac:dyDescent="0.3">
      <c r="B74" s="1"/>
      <c r="C74" s="1"/>
      <c r="D74" s="1"/>
      <c r="E74" s="1"/>
      <c r="F74" s="1"/>
      <c r="G74" s="1"/>
      <c r="H74" s="1"/>
      <c r="I74" s="1"/>
      <c r="J74" s="1"/>
      <c r="K74" s="1"/>
      <c r="L74" s="1"/>
    </row>
    <row r="75" spans="2:12" s="64" customFormat="1" x14ac:dyDescent="0.3">
      <c r="B75" s="1"/>
      <c r="C75" s="1"/>
      <c r="D75" s="1"/>
      <c r="E75" s="1"/>
      <c r="F75" s="1"/>
      <c r="G75" s="1"/>
      <c r="H75" s="1"/>
      <c r="I75" s="1"/>
      <c r="J75" s="1"/>
      <c r="K75" s="1"/>
      <c r="L75" s="1"/>
    </row>
    <row r="76" spans="2:12" s="64" customFormat="1" x14ac:dyDescent="0.3">
      <c r="B76" s="1"/>
      <c r="C76" s="1"/>
      <c r="D76" s="1"/>
      <c r="E76" s="1"/>
      <c r="F76" s="1"/>
      <c r="G76" s="1"/>
      <c r="H76" s="1"/>
      <c r="I76" s="1"/>
      <c r="J76" s="1"/>
      <c r="K76" s="1"/>
      <c r="L76" s="1"/>
    </row>
    <row r="77" spans="2:12" s="64" customFormat="1" x14ac:dyDescent="0.3">
      <c r="B77" s="1"/>
      <c r="C77" s="1"/>
      <c r="D77" s="1"/>
      <c r="E77" s="1"/>
      <c r="F77" s="1"/>
      <c r="G77" s="1"/>
      <c r="H77" s="1"/>
      <c r="I77" s="1"/>
      <c r="J77" s="1"/>
      <c r="K77" s="1"/>
      <c r="L77" s="1"/>
    </row>
    <row r="78" spans="2:12" s="64" customFormat="1" x14ac:dyDescent="0.3">
      <c r="B78" s="1"/>
      <c r="C78" s="1"/>
      <c r="D78" s="1"/>
      <c r="E78" s="1"/>
      <c r="F78" s="1"/>
      <c r="G78" s="1"/>
      <c r="H78" s="1"/>
      <c r="I78" s="1"/>
      <c r="J78" s="1"/>
      <c r="K78" s="1"/>
      <c r="L78" s="1"/>
    </row>
    <row r="79" spans="2:12" s="64" customFormat="1" x14ac:dyDescent="0.3">
      <c r="B79" s="1"/>
      <c r="C79" s="1"/>
      <c r="D79" s="1"/>
      <c r="E79" s="1"/>
      <c r="F79" s="1"/>
      <c r="G79" s="1"/>
      <c r="H79" s="1"/>
      <c r="I79" s="1"/>
      <c r="J79" s="1"/>
      <c r="K79" s="1"/>
      <c r="L79" s="1"/>
    </row>
    <row r="80" spans="2:12" s="64" customFormat="1" x14ac:dyDescent="0.3">
      <c r="B80" s="1"/>
      <c r="C80" s="1"/>
      <c r="D80" s="1"/>
      <c r="E80" s="1"/>
      <c r="F80" s="1"/>
      <c r="G80" s="1"/>
      <c r="H80" s="1"/>
      <c r="I80" s="1"/>
      <c r="J80" s="1"/>
      <c r="K80" s="1"/>
      <c r="L80" s="1"/>
    </row>
    <row r="81" spans="2:12" s="64" customFormat="1" x14ac:dyDescent="0.3">
      <c r="B81" s="1"/>
      <c r="C81" s="1"/>
      <c r="D81" s="1"/>
      <c r="E81" s="1"/>
      <c r="F81" s="1"/>
      <c r="G81" s="1"/>
      <c r="H81" s="1"/>
      <c r="I81" s="1"/>
      <c r="J81" s="1"/>
      <c r="K81" s="1"/>
      <c r="L81" s="1"/>
    </row>
    <row r="82" spans="2:12" s="64" customFormat="1" x14ac:dyDescent="0.3">
      <c r="B82" s="1"/>
      <c r="C82" s="1"/>
      <c r="D82" s="1"/>
      <c r="E82" s="1"/>
      <c r="F82" s="1"/>
      <c r="G82" s="1"/>
      <c r="H82" s="1"/>
      <c r="I82" s="1"/>
      <c r="J82" s="1"/>
      <c r="K82" s="1"/>
      <c r="L82" s="1"/>
    </row>
    <row r="83" spans="2:12" s="64" customFormat="1" x14ac:dyDescent="0.3">
      <c r="B83" s="1"/>
      <c r="C83" s="1"/>
      <c r="D83" s="1"/>
      <c r="E83" s="1"/>
      <c r="F83" s="1"/>
      <c r="G83" s="1"/>
      <c r="H83" s="1"/>
      <c r="I83" s="1"/>
      <c r="J83" s="1"/>
      <c r="K83" s="1"/>
      <c r="L83" s="1"/>
    </row>
    <row r="84" spans="2:12" s="64" customFormat="1" x14ac:dyDescent="0.3">
      <c r="B84" s="1"/>
      <c r="C84" s="1"/>
      <c r="D84" s="1"/>
      <c r="E84" s="1"/>
      <c r="F84" s="1"/>
      <c r="G84" s="1"/>
      <c r="H84" s="1"/>
      <c r="I84" s="1"/>
      <c r="J84" s="1"/>
      <c r="K84" s="1"/>
      <c r="L84" s="1"/>
    </row>
    <row r="85" spans="2:12" s="64" customFormat="1" x14ac:dyDescent="0.3">
      <c r="B85" s="1"/>
      <c r="C85" s="1"/>
      <c r="D85" s="1"/>
      <c r="E85" s="1"/>
      <c r="F85" s="1"/>
      <c r="G85" s="1"/>
      <c r="H85" s="1"/>
      <c r="I85" s="1"/>
      <c r="J85" s="1"/>
      <c r="K85" s="1"/>
      <c r="L85" s="1"/>
    </row>
    <row r="86" spans="2:12" s="64" customFormat="1" x14ac:dyDescent="0.3">
      <c r="B86" s="1"/>
      <c r="C86" s="1"/>
      <c r="D86" s="1"/>
      <c r="E86" s="1"/>
      <c r="F86" s="1"/>
      <c r="G86" s="1"/>
      <c r="H86" s="1"/>
      <c r="I86" s="1"/>
      <c r="J86" s="1"/>
      <c r="K86" s="1"/>
      <c r="L86" s="1"/>
    </row>
    <row r="87" spans="2:12" s="64" customFormat="1" x14ac:dyDescent="0.3">
      <c r="B87" s="1"/>
      <c r="C87" s="1"/>
      <c r="D87" s="1"/>
      <c r="E87" s="1"/>
      <c r="F87" s="1"/>
      <c r="G87" s="1"/>
      <c r="H87" s="1"/>
      <c r="I87" s="1"/>
      <c r="J87" s="1"/>
      <c r="K87" s="1"/>
      <c r="L87" s="1"/>
    </row>
    <row r="88" spans="2:12" s="64" customFormat="1" x14ac:dyDescent="0.3">
      <c r="B88" s="1"/>
      <c r="C88" s="1"/>
      <c r="D88" s="1"/>
      <c r="E88" s="1"/>
      <c r="F88" s="1"/>
      <c r="G88" s="1"/>
      <c r="H88" s="1"/>
      <c r="I88" s="1"/>
      <c r="J88" s="1"/>
      <c r="K88" s="1"/>
      <c r="L88" s="1"/>
    </row>
    <row r="89" spans="2:12" s="64" customFormat="1" x14ac:dyDescent="0.3">
      <c r="B89" s="1"/>
      <c r="C89" s="1"/>
      <c r="D89" s="1"/>
      <c r="E89" s="1"/>
      <c r="F89" s="1"/>
      <c r="G89" s="1"/>
      <c r="H89" s="1"/>
      <c r="I89" s="1"/>
      <c r="J89" s="1"/>
      <c r="K89" s="1"/>
      <c r="L89" s="1"/>
    </row>
    <row r="90" spans="2:12" s="64" customFormat="1" x14ac:dyDescent="0.3">
      <c r="B90" s="1"/>
      <c r="C90" s="1"/>
      <c r="D90" s="1"/>
      <c r="E90" s="1"/>
      <c r="F90" s="1"/>
      <c r="G90" s="1"/>
      <c r="H90" s="1"/>
      <c r="I90" s="1"/>
      <c r="J90" s="1"/>
      <c r="K90" s="1"/>
      <c r="L90" s="1"/>
    </row>
    <row r="91" spans="2:12" s="64" customFormat="1" x14ac:dyDescent="0.3">
      <c r="B91" s="1"/>
      <c r="C91" s="1"/>
      <c r="D91" s="1"/>
      <c r="E91" s="1"/>
      <c r="F91" s="1"/>
      <c r="G91" s="1"/>
      <c r="H91" s="1"/>
      <c r="I91" s="1"/>
      <c r="J91" s="1"/>
      <c r="K91" s="1"/>
      <c r="L91" s="1"/>
    </row>
    <row r="92" spans="2:12" s="64" customFormat="1" x14ac:dyDescent="0.3">
      <c r="B92" s="1"/>
      <c r="C92" s="1"/>
      <c r="D92" s="1"/>
      <c r="E92" s="1"/>
      <c r="F92" s="1"/>
      <c r="G92" s="1"/>
      <c r="H92" s="1"/>
      <c r="I92" s="1"/>
      <c r="J92" s="1"/>
      <c r="K92" s="1"/>
      <c r="L92" s="1"/>
    </row>
    <row r="93" spans="2:12" s="64" customFormat="1" x14ac:dyDescent="0.3">
      <c r="B93" s="1"/>
      <c r="C93" s="1"/>
      <c r="D93" s="1"/>
      <c r="E93" s="1"/>
      <c r="F93" s="1"/>
      <c r="G93" s="1"/>
      <c r="H93" s="1"/>
      <c r="I93" s="1"/>
      <c r="J93" s="1"/>
      <c r="K93" s="1"/>
      <c r="L93" s="1"/>
    </row>
    <row r="94" spans="2:12" s="64" customFormat="1" x14ac:dyDescent="0.3">
      <c r="B94" s="1"/>
      <c r="C94" s="1"/>
      <c r="D94" s="1"/>
      <c r="E94" s="1"/>
      <c r="F94" s="1"/>
      <c r="G94" s="1"/>
      <c r="H94" s="1"/>
      <c r="I94" s="1"/>
      <c r="J94" s="1"/>
      <c r="K94" s="1"/>
      <c r="L94" s="1"/>
    </row>
    <row r="95" spans="2:12" s="64" customFormat="1" x14ac:dyDescent="0.3">
      <c r="B95" s="1"/>
      <c r="C95" s="1"/>
      <c r="D95" s="1"/>
      <c r="E95" s="1"/>
      <c r="F95" s="1"/>
      <c r="G95" s="1"/>
      <c r="H95" s="1"/>
      <c r="I95" s="1"/>
      <c r="J95" s="1"/>
      <c r="K95" s="1"/>
      <c r="L95" s="1"/>
    </row>
    <row r="96" spans="2:12" s="64" customFormat="1" x14ac:dyDescent="0.3">
      <c r="B96" s="1"/>
      <c r="C96" s="1"/>
      <c r="D96" s="1"/>
      <c r="E96" s="1"/>
      <c r="F96" s="1"/>
      <c r="G96" s="1"/>
      <c r="H96" s="1"/>
      <c r="I96" s="1"/>
      <c r="J96" s="1"/>
      <c r="K96" s="1"/>
      <c r="L96" s="1"/>
    </row>
    <row r="97" spans="2:12" s="64" customFormat="1" x14ac:dyDescent="0.3">
      <c r="B97" s="1"/>
      <c r="C97" s="1"/>
      <c r="D97" s="1"/>
      <c r="E97" s="1"/>
      <c r="F97" s="1"/>
      <c r="G97" s="1"/>
      <c r="H97" s="1"/>
      <c r="I97" s="1"/>
      <c r="J97" s="1"/>
      <c r="K97" s="1"/>
      <c r="L97" s="1"/>
    </row>
    <row r="98" spans="2:12" s="64" customFormat="1" x14ac:dyDescent="0.3">
      <c r="B98" s="1"/>
      <c r="C98" s="1"/>
      <c r="D98" s="1"/>
      <c r="E98" s="1"/>
      <c r="F98" s="1"/>
      <c r="G98" s="1"/>
      <c r="H98" s="1"/>
      <c r="I98" s="1"/>
      <c r="J98" s="1"/>
      <c r="K98" s="1"/>
      <c r="L98" s="1"/>
    </row>
    <row r="99" spans="2:12" s="64" customFormat="1" x14ac:dyDescent="0.3">
      <c r="B99" s="1"/>
      <c r="C99" s="1"/>
      <c r="D99" s="1"/>
      <c r="E99" s="1"/>
      <c r="F99" s="1"/>
      <c r="G99" s="1"/>
      <c r="H99" s="1"/>
      <c r="I99" s="1"/>
      <c r="J99" s="1"/>
      <c r="K99" s="1"/>
      <c r="L99" s="1"/>
    </row>
    <row r="100" spans="2:12" s="64" customFormat="1" x14ac:dyDescent="0.3">
      <c r="B100" s="1"/>
      <c r="C100" s="1"/>
      <c r="D100" s="1"/>
      <c r="E100" s="1"/>
      <c r="F100" s="1"/>
      <c r="G100" s="1"/>
      <c r="H100" s="1"/>
      <c r="I100" s="1"/>
      <c r="J100" s="1"/>
      <c r="K100" s="1"/>
      <c r="L100" s="1"/>
    </row>
    <row r="101" spans="2:12" s="64" customFormat="1" x14ac:dyDescent="0.3">
      <c r="B101" s="1"/>
      <c r="C101" s="1"/>
      <c r="D101" s="1"/>
      <c r="E101" s="1"/>
      <c r="F101" s="1"/>
      <c r="G101" s="1"/>
      <c r="H101" s="1"/>
      <c r="I101" s="1"/>
      <c r="J101" s="1"/>
      <c r="K101" s="1"/>
      <c r="L101" s="1"/>
    </row>
    <row r="102" spans="2:12" s="64" customFormat="1" x14ac:dyDescent="0.3">
      <c r="B102" s="1"/>
      <c r="C102" s="1"/>
      <c r="D102" s="1"/>
      <c r="E102" s="1"/>
      <c r="F102" s="1"/>
      <c r="G102" s="1"/>
      <c r="H102" s="1"/>
      <c r="I102" s="1"/>
      <c r="J102" s="1"/>
      <c r="K102" s="1"/>
      <c r="L102" s="1"/>
    </row>
    <row r="103" spans="2:12" s="64" customFormat="1" x14ac:dyDescent="0.3">
      <c r="B103" s="1"/>
      <c r="C103" s="1"/>
      <c r="D103" s="1"/>
      <c r="E103" s="1"/>
      <c r="F103" s="1"/>
      <c r="G103" s="1"/>
      <c r="H103" s="1"/>
      <c r="I103" s="1"/>
      <c r="J103" s="1"/>
      <c r="K103" s="1"/>
      <c r="L103" s="1"/>
    </row>
    <row r="104" spans="2:12" s="64" customFormat="1" x14ac:dyDescent="0.3">
      <c r="B104" s="1"/>
      <c r="C104" s="1"/>
      <c r="D104" s="1"/>
      <c r="E104" s="1"/>
      <c r="F104" s="1"/>
      <c r="G104" s="1"/>
      <c r="H104" s="1"/>
      <c r="I104" s="1"/>
      <c r="J104" s="1"/>
      <c r="K104" s="1"/>
      <c r="L104" s="1"/>
    </row>
    <row r="105" spans="2:12" s="64" customFormat="1" x14ac:dyDescent="0.3">
      <c r="B105" s="1"/>
      <c r="C105" s="1"/>
      <c r="D105" s="1"/>
      <c r="E105" s="1"/>
      <c r="F105" s="1"/>
      <c r="G105" s="1"/>
      <c r="H105" s="1"/>
      <c r="I105" s="1"/>
      <c r="J105" s="1"/>
      <c r="K105" s="1"/>
      <c r="L105" s="1"/>
    </row>
    <row r="106" spans="2:12" s="64" customFormat="1" x14ac:dyDescent="0.3">
      <c r="B106" s="1"/>
      <c r="C106" s="1"/>
      <c r="D106" s="1"/>
      <c r="E106" s="1"/>
      <c r="F106" s="1"/>
      <c r="G106" s="1"/>
      <c r="H106" s="1"/>
      <c r="I106" s="1"/>
      <c r="J106" s="1"/>
      <c r="K106" s="1"/>
      <c r="L106" s="1"/>
    </row>
    <row r="107" spans="2:12" s="64" customFormat="1" x14ac:dyDescent="0.3">
      <c r="B107" s="1"/>
      <c r="C107" s="1"/>
      <c r="D107" s="1"/>
      <c r="E107" s="1"/>
      <c r="F107" s="1"/>
      <c r="G107" s="1"/>
      <c r="H107" s="1"/>
      <c r="I107" s="1"/>
      <c r="J107" s="1"/>
      <c r="K107" s="1"/>
      <c r="L107" s="1"/>
    </row>
    <row r="108" spans="2:12" s="64" customFormat="1" x14ac:dyDescent="0.3">
      <c r="B108" s="1"/>
      <c r="C108" s="1"/>
      <c r="D108" s="1"/>
      <c r="E108" s="1"/>
      <c r="F108" s="1"/>
      <c r="G108" s="1"/>
      <c r="H108" s="1"/>
      <c r="I108" s="1"/>
      <c r="J108" s="1"/>
      <c r="K108" s="1"/>
      <c r="L108" s="1"/>
    </row>
    <row r="109" spans="2:12" s="64" customFormat="1" x14ac:dyDescent="0.3">
      <c r="B109" s="1"/>
      <c r="C109" s="1"/>
      <c r="D109" s="1"/>
      <c r="E109" s="1"/>
      <c r="F109" s="1"/>
      <c r="G109" s="1"/>
      <c r="H109" s="1"/>
      <c r="I109" s="1"/>
      <c r="J109" s="1"/>
      <c r="K109" s="1"/>
      <c r="L109" s="1"/>
    </row>
    <row r="110" spans="2:12" s="64" customFormat="1" x14ac:dyDescent="0.3">
      <c r="B110" s="1"/>
      <c r="C110" s="1"/>
      <c r="D110" s="1"/>
      <c r="E110" s="1"/>
      <c r="F110" s="1"/>
      <c r="G110" s="1"/>
      <c r="H110" s="1"/>
      <c r="I110" s="1"/>
      <c r="J110" s="1"/>
      <c r="K110" s="1"/>
      <c r="L110" s="1"/>
    </row>
    <row r="111" spans="2:12" s="64" customFormat="1" x14ac:dyDescent="0.3">
      <c r="B111" s="1"/>
      <c r="C111" s="1"/>
      <c r="D111" s="1"/>
      <c r="E111" s="1"/>
      <c r="F111" s="1"/>
      <c r="G111" s="1"/>
      <c r="H111" s="1"/>
      <c r="I111" s="1"/>
      <c r="J111" s="1"/>
      <c r="K111" s="1"/>
      <c r="L111" s="1"/>
    </row>
    <row r="112" spans="2:12" s="64" customFormat="1" x14ac:dyDescent="0.3">
      <c r="B112" s="1"/>
      <c r="C112" s="1"/>
      <c r="D112" s="1"/>
      <c r="E112" s="1"/>
      <c r="F112" s="1"/>
      <c r="G112" s="1"/>
      <c r="H112" s="1"/>
      <c r="I112" s="1"/>
      <c r="J112" s="1"/>
      <c r="K112" s="1"/>
      <c r="L112" s="1"/>
    </row>
    <row r="113" spans="2:12" s="64" customFormat="1" x14ac:dyDescent="0.3">
      <c r="B113" s="1"/>
      <c r="C113" s="1"/>
      <c r="D113" s="1"/>
      <c r="E113" s="1"/>
      <c r="F113" s="1"/>
      <c r="G113" s="1"/>
      <c r="H113" s="1"/>
      <c r="I113" s="1"/>
      <c r="J113" s="1"/>
      <c r="K113" s="1"/>
      <c r="L113" s="1"/>
    </row>
    <row r="114" spans="2:12" s="23" customFormat="1" x14ac:dyDescent="0.3">
      <c r="B114" s="22"/>
      <c r="C114" s="22"/>
      <c r="D114" s="22"/>
      <c r="E114" s="22"/>
      <c r="F114" s="53"/>
      <c r="G114" s="53"/>
      <c r="H114" s="53"/>
      <c r="I114" s="53"/>
      <c r="J114" s="53"/>
      <c r="K114" s="22"/>
      <c r="L114" s="22"/>
    </row>
    <row r="115" spans="2:12" s="23" customFormat="1" x14ac:dyDescent="0.3">
      <c r="B115" s="22"/>
      <c r="C115" s="22"/>
      <c r="D115" s="22"/>
      <c r="E115" s="22"/>
      <c r="F115" s="53"/>
      <c r="G115" s="53"/>
      <c r="H115" s="53"/>
      <c r="I115" s="53"/>
      <c r="J115" s="53"/>
      <c r="K115" s="22"/>
      <c r="L115" s="22"/>
    </row>
    <row r="116" spans="2:12" s="23" customFormat="1" x14ac:dyDescent="0.3">
      <c r="B116" s="22"/>
      <c r="C116" s="22"/>
      <c r="D116" s="22"/>
      <c r="E116" s="22"/>
      <c r="F116" s="53"/>
      <c r="G116" s="53"/>
      <c r="H116" s="53"/>
      <c r="I116" s="53"/>
      <c r="J116" s="53"/>
      <c r="K116" s="22"/>
      <c r="L116" s="22"/>
    </row>
    <row r="117" spans="2:12" s="23" customFormat="1" x14ac:dyDescent="0.3">
      <c r="B117" s="22"/>
      <c r="C117" s="22"/>
      <c r="D117" s="22"/>
      <c r="E117" s="22"/>
      <c r="F117" s="53"/>
      <c r="G117" s="53"/>
      <c r="H117" s="53"/>
      <c r="I117" s="53"/>
      <c r="J117" s="53"/>
      <c r="K117" s="22"/>
      <c r="L117" s="22"/>
    </row>
    <row r="118" spans="2:12" s="23" customFormat="1" x14ac:dyDescent="0.3">
      <c r="B118" s="22"/>
      <c r="C118" s="22"/>
      <c r="D118" s="22"/>
      <c r="E118" s="22"/>
      <c r="F118" s="53"/>
      <c r="G118" s="53"/>
      <c r="H118" s="53"/>
      <c r="I118" s="53"/>
      <c r="J118" s="53"/>
      <c r="K118" s="22"/>
      <c r="L118" s="22"/>
    </row>
    <row r="119" spans="2:12" s="23" customFormat="1" x14ac:dyDescent="0.3">
      <c r="B119" s="22"/>
      <c r="C119" s="22"/>
      <c r="D119" s="22"/>
      <c r="E119" s="22"/>
      <c r="F119" s="53"/>
      <c r="G119" s="53"/>
      <c r="H119" s="53"/>
      <c r="I119" s="53"/>
      <c r="J119" s="53"/>
      <c r="K119" s="22"/>
      <c r="L119" s="22"/>
    </row>
  </sheetData>
  <sheetProtection password="FABD" sheet="1" objects="1" scenarios="1" selectLockedCells="1"/>
  <mergeCells count="2">
    <mergeCell ref="B26:E29"/>
    <mergeCell ref="B6:E6"/>
  </mergeCells>
  <conditionalFormatting sqref="C22:D23">
    <cfRule type="cellIs" dxfId="343" priority="3" operator="equal">
      <formula>5</formula>
    </cfRule>
    <cfRule type="cellIs" dxfId="342" priority="4" operator="equal">
      <formula>4</formula>
    </cfRule>
    <cfRule type="cellIs" dxfId="341" priority="5" operator="equal">
      <formula>3</formula>
    </cfRule>
    <cfRule type="cellIs" dxfId="340" priority="6" operator="equal">
      <formula>2</formula>
    </cfRule>
    <cfRule type="cellIs" dxfId="339" priority="7" operator="equal">
      <formula>1</formula>
    </cfRule>
  </conditionalFormatting>
  <conditionalFormatting sqref="E14:E21">
    <cfRule type="cellIs" dxfId="338" priority="1" operator="lessThan">
      <formula>1</formula>
    </cfRule>
    <cfRule type="cellIs" dxfId="337" priority="2" operator="equal">
      <formula>1</formula>
    </cfRule>
  </conditionalFormatting>
  <hyperlinks>
    <hyperlink ref="B18" location="'5. Verpackung'!A1" display="Verpackung"/>
    <hyperlink ref="B19" location="'6. Logistik'!A1" display="Logistik und Lagerhaltung"/>
    <hyperlink ref="B21" location="'8. Digitalisierung'!A1" display="Digitalisierung"/>
    <hyperlink ref="B20" location="'7. Arbeitsabläufe'!A1" display="Arbeitsabläufe"/>
    <hyperlink ref="B17" location="'4. Produktdesign'!A1" display="Produktdesign"/>
    <hyperlink ref="B16" location="'3. Lieferketten'!A1" display="Lieferketten"/>
    <hyperlink ref="B15" location="'2. Abfallmanagement'!A1" display="Abfallmanagement"/>
    <hyperlink ref="B14" location="'1. Materialeinsatz'!A1" display="Materialeinsatz und -verluste"/>
  </hyperlinks>
  <pageMargins left="0.7" right="0.7" top="0.78740157499999996" bottom="0.78740157499999996"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rgb="FF436F81"/>
  </sheetPr>
  <dimension ref="A2:BB136"/>
  <sheetViews>
    <sheetView showGridLines="0" zoomScale="90" zoomScaleNormal="90" workbookViewId="0">
      <selection activeCell="B9" sqref="B9"/>
    </sheetView>
  </sheetViews>
  <sheetFormatPr baseColWidth="10" defaultRowHeight="14.4" x14ac:dyDescent="0.3"/>
  <cols>
    <col min="1" max="1" width="7.44140625" style="21" customWidth="1"/>
    <col min="2" max="2" width="45.6640625" style="167" customWidth="1"/>
    <col min="3" max="3" width="11.33203125" style="167" customWidth="1"/>
    <col min="4" max="4" width="17" style="167" customWidth="1"/>
    <col min="5" max="5" width="18.33203125" style="167" customWidth="1"/>
    <col min="6" max="6" width="15.6640625" style="167" customWidth="1"/>
    <col min="7" max="7" width="21.88671875" style="167" customWidth="1"/>
    <col min="8" max="8" width="20.44140625" style="167" customWidth="1"/>
    <col min="9" max="9" width="21.33203125" style="167" customWidth="1"/>
    <col min="10" max="10" width="18" style="167" customWidth="1"/>
    <col min="11" max="11" width="19.5546875" style="198" customWidth="1"/>
    <col min="12" max="12" width="11.44140625" style="198"/>
    <col min="13" max="18" width="11.5546875" style="199"/>
    <col min="19" max="19" width="9.5546875" style="199" customWidth="1"/>
    <col min="20" max="20" width="7.5546875" style="199" customWidth="1"/>
    <col min="21" max="21" width="29.6640625" style="199" bestFit="1" customWidth="1"/>
    <col min="22" max="54" width="11.5546875" style="199"/>
    <col min="55" max="16384" width="11.5546875" style="21"/>
  </cols>
  <sheetData>
    <row r="2" spans="2:12" ht="21.6" thickBot="1" x14ac:dyDescent="0.45">
      <c r="B2" s="196" t="s">
        <v>19</v>
      </c>
      <c r="C2" s="197"/>
      <c r="D2" s="197"/>
      <c r="E2" s="197"/>
      <c r="F2" s="197"/>
      <c r="G2" s="197"/>
      <c r="H2" s="197"/>
      <c r="I2" s="197"/>
      <c r="J2" s="197"/>
      <c r="L2" s="199"/>
    </row>
    <row r="3" spans="2:12" ht="15" thickTop="1" x14ac:dyDescent="0.3">
      <c r="J3" s="21"/>
      <c r="K3" s="199"/>
      <c r="L3" s="199"/>
    </row>
    <row r="4" spans="2:12" x14ac:dyDescent="0.3">
      <c r="B4" s="200" t="s">
        <v>65</v>
      </c>
      <c r="C4" s="323" t="str">
        <f>Firmenname</f>
        <v>Mustermann GmbH</v>
      </c>
      <c r="D4" s="323"/>
      <c r="E4" s="323"/>
      <c r="G4" s="201" t="s">
        <v>66</v>
      </c>
      <c r="H4" s="278">
        <f ca="1">aktuelles_Datum</f>
        <v>44789</v>
      </c>
      <c r="J4" s="21"/>
      <c r="K4" s="199"/>
      <c r="L4" s="199"/>
    </row>
    <row r="5" spans="2:12" x14ac:dyDescent="0.3">
      <c r="J5" s="21"/>
      <c r="K5" s="199"/>
      <c r="L5" s="199"/>
    </row>
    <row r="6" spans="2:12" ht="15" thickBot="1" x14ac:dyDescent="0.35">
      <c r="B6" s="202" t="s">
        <v>31</v>
      </c>
      <c r="C6" s="203"/>
      <c r="D6" s="203"/>
      <c r="E6" s="203"/>
      <c r="F6" s="204"/>
      <c r="I6" s="21"/>
      <c r="J6" s="21"/>
      <c r="K6" s="199"/>
      <c r="L6" s="199"/>
    </row>
    <row r="7" spans="2:12" ht="15.6" thickTop="1" thickBot="1" x14ac:dyDescent="0.35">
      <c r="I7" s="21"/>
      <c r="J7" s="21"/>
      <c r="K7" s="199"/>
      <c r="L7" s="199"/>
    </row>
    <row r="8" spans="2:12" ht="15" thickBot="1" x14ac:dyDescent="0.35">
      <c r="B8" s="205" t="s">
        <v>30</v>
      </c>
      <c r="C8" s="206" t="s">
        <v>0</v>
      </c>
      <c r="D8" s="206" t="s">
        <v>18</v>
      </c>
      <c r="E8" s="207" t="s">
        <v>24</v>
      </c>
      <c r="F8" s="208" t="s">
        <v>62</v>
      </c>
      <c r="G8" s="21"/>
      <c r="H8" s="21"/>
      <c r="I8" s="21"/>
      <c r="J8" s="21"/>
      <c r="K8" s="199"/>
      <c r="L8" s="199"/>
    </row>
    <row r="9" spans="2:12" ht="14.4" customHeight="1" x14ac:dyDescent="0.3">
      <c r="B9" s="124" t="s">
        <v>34</v>
      </c>
      <c r="C9" s="209" t="str">
        <f>Materialausnutzung_Bewertung</f>
        <v>-</v>
      </c>
      <c r="D9" s="210" t="str">
        <f t="shared" ref="D9:D16" si="0">IFERROR(VLOOKUP(ROUND(C9,0),Einstufung,2),"-")</f>
        <v>-</v>
      </c>
      <c r="E9" s="211">
        <f>Materialausnutzung_Bearbeitungsgrad</f>
        <v>0</v>
      </c>
      <c r="F9" s="212" t="e">
        <f t="shared" ref="F9:F16" si="1">IF(ISNUMBER(C9),C9,NA())</f>
        <v>#N/A</v>
      </c>
      <c r="H9" s="21"/>
      <c r="I9" s="21"/>
      <c r="J9" s="21"/>
      <c r="K9" s="199"/>
      <c r="L9" s="199"/>
    </row>
    <row r="10" spans="2:12" x14ac:dyDescent="0.3">
      <c r="B10" s="125" t="s">
        <v>23</v>
      </c>
      <c r="C10" s="213" t="str">
        <f>Abfall_Bewertung</f>
        <v>-</v>
      </c>
      <c r="D10" s="213" t="str">
        <f t="shared" si="0"/>
        <v>-</v>
      </c>
      <c r="E10" s="214">
        <f>Abfall_Bearbeitungsgrad</f>
        <v>0</v>
      </c>
      <c r="F10" s="212" t="e">
        <f t="shared" si="1"/>
        <v>#N/A</v>
      </c>
      <c r="H10" s="21"/>
      <c r="I10" s="21"/>
      <c r="J10" s="21"/>
      <c r="K10" s="199"/>
      <c r="L10" s="199"/>
    </row>
    <row r="11" spans="2:12" x14ac:dyDescent="0.3">
      <c r="B11" s="126" t="s">
        <v>10</v>
      </c>
      <c r="C11" s="215" t="str">
        <f>Lieferketten_Bewertung</f>
        <v>-</v>
      </c>
      <c r="D11" s="216" t="str">
        <f t="shared" si="0"/>
        <v>-</v>
      </c>
      <c r="E11" s="217">
        <f>Lieferketten_Bearbeitungsgrad</f>
        <v>0</v>
      </c>
      <c r="F11" s="212" t="e">
        <f t="shared" si="1"/>
        <v>#N/A</v>
      </c>
      <c r="H11" s="21"/>
      <c r="I11" s="21"/>
      <c r="J11" s="21"/>
      <c r="K11" s="199"/>
      <c r="L11" s="199"/>
    </row>
    <row r="12" spans="2:12" x14ac:dyDescent="0.3">
      <c r="B12" s="125" t="s">
        <v>9</v>
      </c>
      <c r="C12" s="213" t="str">
        <f>Produktdesign_Bewertung</f>
        <v>-</v>
      </c>
      <c r="D12" s="218" t="str">
        <f>IFERROR(VLOOKUP(ROUND(C12,0),Einstufung,2),"-")</f>
        <v>-</v>
      </c>
      <c r="E12" s="214">
        <f>Produktdesign_Bearbeitungsgrad</f>
        <v>0</v>
      </c>
      <c r="F12" s="212" t="e">
        <f t="shared" si="1"/>
        <v>#N/A</v>
      </c>
      <c r="H12" s="21"/>
      <c r="I12" s="21"/>
      <c r="J12" s="21"/>
      <c r="K12" s="199"/>
      <c r="L12" s="199"/>
    </row>
    <row r="13" spans="2:12" x14ac:dyDescent="0.3">
      <c r="B13" s="126" t="s">
        <v>8</v>
      </c>
      <c r="C13" s="215" t="str">
        <f>Verpackung_Bewertung</f>
        <v>-</v>
      </c>
      <c r="D13" s="216" t="str">
        <f t="shared" si="0"/>
        <v>-</v>
      </c>
      <c r="E13" s="217">
        <f>Verpackung_Bearbeitungsgrad</f>
        <v>0</v>
      </c>
      <c r="F13" s="212" t="e">
        <f t="shared" si="1"/>
        <v>#N/A</v>
      </c>
      <c r="H13" s="21"/>
      <c r="I13" s="21"/>
      <c r="J13" s="21"/>
      <c r="K13" s="199"/>
      <c r="L13" s="199"/>
    </row>
    <row r="14" spans="2:12" x14ac:dyDescent="0.3">
      <c r="B14" s="125" t="s">
        <v>21</v>
      </c>
      <c r="C14" s="213" t="str">
        <f>Logistik_Bewertung</f>
        <v>-</v>
      </c>
      <c r="D14" s="218" t="str">
        <f t="shared" si="0"/>
        <v>-</v>
      </c>
      <c r="E14" s="214">
        <f>Logistik_Bearbeitungsgrad</f>
        <v>0</v>
      </c>
      <c r="F14" s="212" t="e">
        <f t="shared" si="1"/>
        <v>#N/A</v>
      </c>
      <c r="H14" s="21"/>
      <c r="I14" s="21"/>
      <c r="J14" s="21"/>
      <c r="K14" s="199"/>
      <c r="L14" s="199"/>
    </row>
    <row r="15" spans="2:12" x14ac:dyDescent="0.3">
      <c r="B15" s="126" t="s">
        <v>20</v>
      </c>
      <c r="C15" s="215" t="str">
        <f>Arbeitsabläufe_Bewertung</f>
        <v>-</v>
      </c>
      <c r="D15" s="216" t="str">
        <f t="shared" si="0"/>
        <v>-</v>
      </c>
      <c r="E15" s="217">
        <f>Arbeitsabläufe_Bearbeitungsgrad</f>
        <v>0</v>
      </c>
      <c r="F15" s="219" t="e">
        <f t="shared" si="1"/>
        <v>#N/A</v>
      </c>
      <c r="K15" s="199"/>
      <c r="L15" s="199"/>
    </row>
    <row r="16" spans="2:12" ht="15" thickBot="1" x14ac:dyDescent="0.35">
      <c r="B16" s="127" t="s">
        <v>22</v>
      </c>
      <c r="C16" s="220" t="str">
        <f>Digitalisierung_Bewertung</f>
        <v>-</v>
      </c>
      <c r="D16" s="221" t="str">
        <f t="shared" si="0"/>
        <v>-</v>
      </c>
      <c r="E16" s="222">
        <f>Digitalisierung_Bearbeitungsgrad</f>
        <v>0</v>
      </c>
      <c r="F16" s="219" t="e">
        <f t="shared" si="1"/>
        <v>#N/A</v>
      </c>
      <c r="K16" s="199"/>
      <c r="L16" s="199"/>
    </row>
    <row r="17" spans="2:54" ht="15" hidden="1" thickBot="1" x14ac:dyDescent="0.35">
      <c r="B17" s="223"/>
      <c r="C17" s="224"/>
      <c r="D17" s="224"/>
      <c r="E17" s="225"/>
      <c r="K17" s="199"/>
      <c r="L17" s="199"/>
    </row>
    <row r="18" spans="2:54" ht="15" hidden="1" thickBot="1" x14ac:dyDescent="0.35">
      <c r="B18" s="226"/>
      <c r="C18" s="216"/>
      <c r="D18" s="216"/>
      <c r="E18" s="217"/>
      <c r="K18" s="199"/>
      <c r="L18" s="199"/>
    </row>
    <row r="19" spans="2:54" ht="15" thickBot="1" x14ac:dyDescent="0.35">
      <c r="B19" s="227" t="s">
        <v>32</v>
      </c>
      <c r="C19" s="228" t="str">
        <f>IFERROR(AVERAGE(C9:C16),"-")</f>
        <v>-</v>
      </c>
      <c r="D19" s="229" t="str">
        <f>IFERROR(VLOOKUP(ROUND(C19,0),Einstufung,2),"-")</f>
        <v>-</v>
      </c>
      <c r="E19" s="230">
        <f>AVERAGE(E9:E16)</f>
        <v>0</v>
      </c>
      <c r="K19" s="199"/>
      <c r="L19" s="199"/>
    </row>
    <row r="20" spans="2:54" x14ac:dyDescent="0.3">
      <c r="B20" s="231" t="str">
        <f>"Gesamteinschätzung des Unternehmens basierend auf dem Readiness-Check:"</f>
        <v>Gesamteinschätzung des Unternehmens basierend auf dem Readiness-Check:</v>
      </c>
      <c r="C20" s="232"/>
      <c r="D20" s="232"/>
      <c r="E20" s="233"/>
    </row>
    <row r="21" spans="2:54" ht="15" customHeight="1" x14ac:dyDescent="0.3">
      <c r="B21" s="324" t="str">
        <f>IFERROR(VLOOKUP(ROUND(C19,0),Einstufung,3),"-")</f>
        <v>-</v>
      </c>
      <c r="C21" s="325"/>
      <c r="D21" s="325"/>
      <c r="E21" s="326"/>
    </row>
    <row r="22" spans="2:54" x14ac:dyDescent="0.3">
      <c r="B22" s="324"/>
      <c r="C22" s="325"/>
      <c r="D22" s="325"/>
      <c r="E22" s="326"/>
    </row>
    <row r="23" spans="2:54" ht="15" customHeight="1" x14ac:dyDescent="0.3">
      <c r="B23" s="324"/>
      <c r="C23" s="325"/>
      <c r="D23" s="325"/>
      <c r="E23" s="326"/>
      <c r="F23" s="234"/>
      <c r="G23" s="234"/>
      <c r="H23" s="234"/>
      <c r="I23" s="234"/>
      <c r="J23" s="234"/>
    </row>
    <row r="24" spans="2:54" ht="48" customHeight="1" thickBot="1" x14ac:dyDescent="0.35">
      <c r="B24" s="327"/>
      <c r="C24" s="328"/>
      <c r="D24" s="328"/>
      <c r="E24" s="329"/>
      <c r="F24" s="234"/>
      <c r="G24" s="234"/>
      <c r="H24" s="234"/>
      <c r="I24" s="234"/>
      <c r="J24" s="234"/>
    </row>
    <row r="25" spans="2:54" x14ac:dyDescent="0.3">
      <c r="J25" s="21"/>
      <c r="K25" s="199"/>
      <c r="L25" s="199"/>
    </row>
    <row r="26" spans="2:54" x14ac:dyDescent="0.3">
      <c r="J26" s="21"/>
      <c r="K26" s="199"/>
      <c r="L26" s="199"/>
    </row>
    <row r="27" spans="2:54" ht="15" thickBot="1" x14ac:dyDescent="0.35">
      <c r="B27" s="202" t="s">
        <v>174</v>
      </c>
      <c r="C27" s="203"/>
      <c r="D27" s="203"/>
      <c r="E27" s="203"/>
      <c r="F27" s="203"/>
      <c r="G27" s="203"/>
      <c r="H27" s="203"/>
      <c r="I27" s="203"/>
      <c r="J27" s="203"/>
      <c r="K27" s="199"/>
      <c r="L27" s="199"/>
    </row>
    <row r="28" spans="2:54" ht="15.6" thickTop="1" thickBot="1" x14ac:dyDescent="0.35">
      <c r="I28" s="21"/>
      <c r="J28" s="21"/>
      <c r="K28" s="199"/>
      <c r="L28" s="199"/>
    </row>
    <row r="29" spans="2:54" s="235" customFormat="1" ht="212.4" customHeight="1" x14ac:dyDescent="0.3">
      <c r="B29" s="330" t="str">
        <f>IF(ISTEXT(G105),G105,"-")</f>
        <v xml:space="preserve">
</v>
      </c>
      <c r="C29" s="331"/>
      <c r="D29" s="331"/>
      <c r="E29" s="331"/>
      <c r="F29" s="331"/>
      <c r="G29" s="331"/>
      <c r="H29" s="331"/>
      <c r="I29" s="331"/>
      <c r="J29" s="332"/>
      <c r="K29" s="198"/>
      <c r="L29" s="198"/>
      <c r="M29" s="199"/>
      <c r="N29" s="199"/>
      <c r="O29" s="199"/>
      <c r="P29" s="199"/>
      <c r="Q29" s="199"/>
      <c r="R29" s="199"/>
      <c r="S29" s="199"/>
      <c r="T29" s="199"/>
      <c r="U29" s="199"/>
      <c r="V29" s="199"/>
      <c r="W29" s="199"/>
      <c r="X29" s="199"/>
      <c r="Y29" s="199"/>
      <c r="Z29" s="199"/>
      <c r="AA29" s="199"/>
      <c r="AB29" s="199"/>
      <c r="AC29" s="199"/>
      <c r="AD29" s="199"/>
      <c r="AE29" s="199"/>
      <c r="AF29" s="199"/>
      <c r="AG29" s="199"/>
      <c r="AH29" s="199"/>
      <c r="AI29" s="199"/>
      <c r="AJ29" s="199"/>
      <c r="AK29" s="199"/>
      <c r="AL29" s="199"/>
      <c r="AM29" s="199"/>
      <c r="AN29" s="199"/>
      <c r="AO29" s="199"/>
      <c r="AP29" s="199"/>
      <c r="AQ29" s="199"/>
      <c r="AR29" s="199"/>
      <c r="AS29" s="199"/>
      <c r="AT29" s="199"/>
      <c r="AU29" s="199"/>
      <c r="AV29" s="199"/>
      <c r="AW29" s="199"/>
      <c r="AX29" s="199"/>
      <c r="AY29" s="199"/>
      <c r="AZ29" s="199"/>
      <c r="BA29" s="199"/>
      <c r="BB29" s="199"/>
    </row>
    <row r="30" spans="2:54" s="235" customFormat="1" x14ac:dyDescent="0.3">
      <c r="B30" s="333"/>
      <c r="C30" s="334"/>
      <c r="D30" s="334"/>
      <c r="E30" s="334"/>
      <c r="F30" s="334"/>
      <c r="G30" s="334"/>
      <c r="H30" s="334"/>
      <c r="I30" s="334"/>
      <c r="J30" s="335"/>
      <c r="K30" s="198"/>
      <c r="L30" s="198"/>
      <c r="M30" s="199"/>
      <c r="N30" s="199"/>
      <c r="O30" s="199"/>
      <c r="P30" s="199"/>
      <c r="Q30" s="199"/>
      <c r="R30" s="199"/>
      <c r="S30" s="199"/>
      <c r="T30" s="199"/>
      <c r="U30" s="199"/>
      <c r="V30" s="199"/>
      <c r="W30" s="199"/>
      <c r="X30" s="199"/>
      <c r="Y30" s="199"/>
      <c r="Z30" s="199"/>
      <c r="AA30" s="199"/>
      <c r="AB30" s="199"/>
      <c r="AC30" s="199"/>
      <c r="AD30" s="199"/>
      <c r="AE30" s="199"/>
      <c r="AF30" s="199"/>
      <c r="AG30" s="199"/>
      <c r="AH30" s="199"/>
      <c r="AI30" s="199"/>
      <c r="AJ30" s="199"/>
      <c r="AK30" s="199"/>
      <c r="AL30" s="199"/>
      <c r="AM30" s="199"/>
      <c r="AN30" s="199"/>
      <c r="AO30" s="199"/>
      <c r="AP30" s="199"/>
      <c r="AQ30" s="199"/>
      <c r="AR30" s="199"/>
      <c r="AS30" s="199"/>
      <c r="AT30" s="199"/>
      <c r="AU30" s="199"/>
      <c r="AV30" s="199"/>
      <c r="AW30" s="199"/>
      <c r="AX30" s="199"/>
      <c r="AY30" s="199"/>
      <c r="AZ30" s="199"/>
      <c r="BA30" s="199"/>
      <c r="BB30" s="199"/>
    </row>
    <row r="31" spans="2:54" s="235" customFormat="1" x14ac:dyDescent="0.3">
      <c r="B31" s="333"/>
      <c r="C31" s="334"/>
      <c r="D31" s="334"/>
      <c r="E31" s="334"/>
      <c r="F31" s="334"/>
      <c r="G31" s="334"/>
      <c r="H31" s="334"/>
      <c r="I31" s="334"/>
      <c r="J31" s="335"/>
      <c r="K31" s="198"/>
      <c r="L31" s="198"/>
      <c r="M31" s="199"/>
      <c r="N31" s="199"/>
      <c r="O31" s="199"/>
      <c r="P31" s="199"/>
      <c r="Q31" s="199"/>
      <c r="R31" s="199"/>
      <c r="S31" s="199"/>
      <c r="T31" s="199"/>
      <c r="U31" s="199"/>
      <c r="V31" s="199"/>
      <c r="W31" s="199"/>
      <c r="X31" s="199"/>
      <c r="Y31" s="199"/>
      <c r="Z31" s="199"/>
      <c r="AA31" s="199"/>
      <c r="AB31" s="199"/>
      <c r="AC31" s="199"/>
      <c r="AD31" s="199"/>
      <c r="AE31" s="199"/>
      <c r="AF31" s="199"/>
      <c r="AG31" s="199"/>
      <c r="AH31" s="199"/>
      <c r="AI31" s="199"/>
      <c r="AJ31" s="199"/>
      <c r="AK31" s="199"/>
      <c r="AL31" s="199"/>
      <c r="AM31" s="199"/>
      <c r="AN31" s="199"/>
      <c r="AO31" s="199"/>
      <c r="AP31" s="199"/>
      <c r="AQ31" s="199"/>
      <c r="AR31" s="199"/>
      <c r="AS31" s="199"/>
      <c r="AT31" s="199"/>
      <c r="AU31" s="199"/>
      <c r="AV31" s="199"/>
      <c r="AW31" s="199"/>
      <c r="AX31" s="199"/>
      <c r="AY31" s="199"/>
      <c r="AZ31" s="199"/>
      <c r="BA31" s="199"/>
      <c r="BB31" s="199"/>
    </row>
    <row r="32" spans="2:54" s="235" customFormat="1" ht="15" thickBot="1" x14ac:dyDescent="0.35">
      <c r="B32" s="336"/>
      <c r="C32" s="337"/>
      <c r="D32" s="337"/>
      <c r="E32" s="337"/>
      <c r="F32" s="337"/>
      <c r="G32" s="337"/>
      <c r="H32" s="337"/>
      <c r="I32" s="337"/>
      <c r="J32" s="338"/>
      <c r="K32" s="198"/>
      <c r="L32" s="198"/>
      <c r="M32" s="199"/>
      <c r="N32" s="199"/>
      <c r="O32" s="199"/>
      <c r="P32" s="199"/>
      <c r="Q32" s="199"/>
      <c r="R32" s="199"/>
      <c r="S32" s="199"/>
      <c r="T32" s="199"/>
      <c r="U32" s="199"/>
      <c r="V32" s="199"/>
      <c r="W32" s="199"/>
      <c r="X32" s="199"/>
      <c r="Y32" s="199"/>
      <c r="Z32" s="199"/>
      <c r="AA32" s="199"/>
      <c r="AB32" s="199"/>
      <c r="AC32" s="199"/>
      <c r="AD32" s="199"/>
      <c r="AE32" s="199"/>
      <c r="AF32" s="199"/>
      <c r="AG32" s="199"/>
      <c r="AH32" s="199"/>
      <c r="AI32" s="199"/>
      <c r="AJ32" s="199"/>
      <c r="AK32" s="199"/>
      <c r="AL32" s="199"/>
      <c r="AM32" s="199"/>
      <c r="AN32" s="199"/>
      <c r="AO32" s="199"/>
      <c r="AP32" s="199"/>
      <c r="AQ32" s="199"/>
      <c r="AR32" s="199"/>
      <c r="AS32" s="199"/>
      <c r="AT32" s="199"/>
      <c r="AU32" s="199"/>
      <c r="AV32" s="199"/>
      <c r="AW32" s="199"/>
      <c r="AX32" s="199"/>
      <c r="AY32" s="199"/>
      <c r="AZ32" s="199"/>
      <c r="BA32" s="199"/>
      <c r="BB32" s="199"/>
    </row>
    <row r="33" spans="1:54" s="235" customFormat="1" x14ac:dyDescent="0.3">
      <c r="B33" s="234"/>
      <c r="C33" s="234"/>
      <c r="D33" s="234"/>
      <c r="E33" s="234"/>
      <c r="F33" s="234"/>
      <c r="G33" s="234"/>
      <c r="H33" s="234"/>
      <c r="I33" s="234"/>
      <c r="J33" s="234"/>
      <c r="K33" s="198"/>
      <c r="L33" s="198"/>
      <c r="M33" s="199"/>
      <c r="N33" s="199"/>
      <c r="O33" s="199"/>
      <c r="P33" s="199"/>
      <c r="Q33" s="199"/>
      <c r="R33" s="199"/>
      <c r="S33" s="199"/>
      <c r="T33" s="199"/>
      <c r="U33" s="199"/>
      <c r="V33" s="199"/>
      <c r="W33" s="199"/>
      <c r="X33" s="199"/>
      <c r="Y33" s="199"/>
      <c r="Z33" s="199"/>
      <c r="AA33" s="199"/>
      <c r="AB33" s="199"/>
      <c r="AC33" s="199"/>
      <c r="AD33" s="199"/>
      <c r="AE33" s="199"/>
      <c r="AF33" s="199"/>
      <c r="AG33" s="199"/>
      <c r="AH33" s="199"/>
      <c r="AI33" s="199"/>
      <c r="AJ33" s="199"/>
      <c r="AK33" s="199"/>
      <c r="AL33" s="199"/>
      <c r="AM33" s="199"/>
      <c r="AN33" s="199"/>
      <c r="AO33" s="199"/>
      <c r="AP33" s="199"/>
      <c r="AQ33" s="199"/>
      <c r="AR33" s="199"/>
      <c r="AS33" s="199"/>
      <c r="AT33" s="199"/>
      <c r="AU33" s="199"/>
      <c r="AV33" s="199"/>
      <c r="AW33" s="199"/>
      <c r="AX33" s="199"/>
      <c r="AY33" s="199"/>
      <c r="AZ33" s="199"/>
      <c r="BA33" s="199"/>
      <c r="BB33" s="199"/>
    </row>
    <row r="34" spans="1:54" s="199" customFormat="1" x14ac:dyDescent="0.3">
      <c r="B34" s="234"/>
      <c r="C34" s="234"/>
      <c r="D34" s="234"/>
      <c r="E34" s="234"/>
      <c r="F34" s="234"/>
      <c r="G34" s="234"/>
      <c r="H34" s="234"/>
      <c r="I34" s="234"/>
      <c r="J34" s="234"/>
      <c r="K34" s="198"/>
      <c r="L34" s="198"/>
    </row>
    <row r="35" spans="1:54" ht="15" thickBot="1" x14ac:dyDescent="0.35">
      <c r="B35" s="236" t="s">
        <v>97</v>
      </c>
      <c r="C35" s="236"/>
      <c r="D35" s="236"/>
      <c r="E35" s="236"/>
      <c r="F35" s="236"/>
      <c r="G35" s="236" t="s">
        <v>74</v>
      </c>
      <c r="H35" s="236"/>
      <c r="I35" s="236"/>
      <c r="J35" s="236"/>
      <c r="K35" s="237"/>
      <c r="L35" s="199"/>
    </row>
    <row r="36" spans="1:54" s="199" customFormat="1" ht="15" thickTop="1" x14ac:dyDescent="0.3">
      <c r="B36" s="235"/>
      <c r="C36" s="235"/>
      <c r="D36" s="238"/>
      <c r="E36" s="238"/>
      <c r="F36" s="238"/>
      <c r="I36" s="239"/>
      <c r="J36" s="239"/>
      <c r="K36" s="239"/>
    </row>
    <row r="37" spans="1:54" s="199" customFormat="1" x14ac:dyDescent="0.3">
      <c r="A37" s="235"/>
      <c r="B37" s="240" t="s">
        <v>98</v>
      </c>
      <c r="C37" s="241"/>
      <c r="D37" s="241"/>
      <c r="E37" s="241"/>
      <c r="F37" s="241"/>
      <c r="G37" s="240" t="s">
        <v>95</v>
      </c>
      <c r="H37" s="241"/>
      <c r="I37" s="241"/>
      <c r="J37" s="241"/>
      <c r="K37" s="242"/>
      <c r="L37" s="198"/>
    </row>
    <row r="38" spans="1:54" s="199" customFormat="1" ht="24.6" x14ac:dyDescent="0.3">
      <c r="A38" s="235"/>
      <c r="B38" s="243" t="s">
        <v>102</v>
      </c>
      <c r="G38" s="244" t="s">
        <v>88</v>
      </c>
      <c r="H38" s="244"/>
      <c r="I38" s="244"/>
      <c r="J38" s="241"/>
      <c r="K38" s="242">
        <v>3.5</v>
      </c>
    </row>
    <row r="39" spans="1:54" s="199" customFormat="1" x14ac:dyDescent="0.3">
      <c r="A39" s="235"/>
      <c r="B39" s="240" t="s">
        <v>89</v>
      </c>
      <c r="G39" s="240" t="s">
        <v>89</v>
      </c>
      <c r="H39" s="240"/>
      <c r="I39" s="240"/>
      <c r="J39" s="241"/>
      <c r="K39" s="242">
        <v>3.5</v>
      </c>
    </row>
    <row r="40" spans="1:54" s="199" customFormat="1" x14ac:dyDescent="0.3">
      <c r="A40" s="235"/>
      <c r="B40" s="240" t="s">
        <v>90</v>
      </c>
      <c r="G40" s="240" t="s">
        <v>90</v>
      </c>
      <c r="H40" s="241"/>
      <c r="I40" s="241"/>
      <c r="J40" s="241"/>
      <c r="K40" s="242">
        <v>3.5</v>
      </c>
    </row>
    <row r="41" spans="1:54" s="246" customFormat="1" x14ac:dyDescent="0.3">
      <c r="A41" s="245"/>
      <c r="B41" s="240" t="s">
        <v>99</v>
      </c>
      <c r="G41" s="240" t="s">
        <v>91</v>
      </c>
      <c r="H41" s="240"/>
      <c r="I41" s="247"/>
      <c r="J41" s="247"/>
      <c r="K41" s="248">
        <v>3.5</v>
      </c>
    </row>
    <row r="42" spans="1:54" s="246" customFormat="1" x14ac:dyDescent="0.3">
      <c r="A42" s="245"/>
      <c r="B42" s="240" t="s">
        <v>92</v>
      </c>
      <c r="G42" s="240" t="s">
        <v>92</v>
      </c>
      <c r="H42" s="240"/>
      <c r="I42" s="247"/>
      <c r="J42" s="247"/>
      <c r="K42" s="248">
        <v>3.5</v>
      </c>
    </row>
    <row r="43" spans="1:54" s="246" customFormat="1" x14ac:dyDescent="0.3">
      <c r="A43" s="245"/>
      <c r="B43" s="265" t="s">
        <v>101</v>
      </c>
      <c r="G43" s="265" t="s">
        <v>93</v>
      </c>
      <c r="H43" s="247"/>
      <c r="I43" s="247"/>
      <c r="J43" s="247"/>
      <c r="K43" s="248">
        <v>3.5</v>
      </c>
    </row>
    <row r="44" spans="1:54" s="246" customFormat="1" x14ac:dyDescent="0.3">
      <c r="A44" s="245"/>
      <c r="B44" s="265" t="s">
        <v>100</v>
      </c>
      <c r="G44" s="339" t="s">
        <v>103</v>
      </c>
      <c r="H44" s="339"/>
      <c r="I44" s="247"/>
      <c r="J44" s="247"/>
      <c r="K44" s="248">
        <v>3.5</v>
      </c>
    </row>
    <row r="45" spans="1:54" s="246" customFormat="1" ht="15" customHeight="1" x14ac:dyDescent="0.3">
      <c r="A45" s="245"/>
      <c r="G45" s="245"/>
      <c r="H45" s="240"/>
      <c r="I45" s="240"/>
      <c r="J45" s="240"/>
      <c r="K45" s="249"/>
      <c r="M45" s="249"/>
    </row>
    <row r="46" spans="1:54" s="246" customFormat="1" ht="30" customHeight="1" x14ac:dyDescent="0.3">
      <c r="A46" s="245"/>
      <c r="G46" s="340" t="s">
        <v>96</v>
      </c>
      <c r="H46" s="341"/>
      <c r="I46" s="341"/>
      <c r="J46" s="341"/>
      <c r="K46" s="248">
        <v>3.5</v>
      </c>
    </row>
    <row r="47" spans="1:54" s="281" customFormat="1" ht="45" customHeight="1" x14ac:dyDescent="0.3">
      <c r="G47" s="322" t="s">
        <v>94</v>
      </c>
      <c r="H47" s="322"/>
      <c r="I47" s="322"/>
      <c r="J47" s="322"/>
      <c r="K47" s="248">
        <v>3.5</v>
      </c>
      <c r="L47" s="246"/>
    </row>
    <row r="48" spans="1:54" s="246" customFormat="1" x14ac:dyDescent="0.3">
      <c r="B48" s="237"/>
      <c r="C48" s="237"/>
      <c r="D48" s="237"/>
      <c r="E48" s="237"/>
      <c r="F48" s="237"/>
      <c r="G48" s="237"/>
      <c r="H48" s="237"/>
      <c r="I48" s="237"/>
      <c r="J48" s="237"/>
    </row>
    <row r="49" spans="2:6" s="246" customFormat="1" x14ac:dyDescent="0.3">
      <c r="B49" s="199"/>
      <c r="C49" s="199"/>
      <c r="D49" s="239"/>
      <c r="E49" s="239"/>
      <c r="F49" s="248"/>
    </row>
    <row r="50" spans="2:6" s="246" customFormat="1" x14ac:dyDescent="0.3">
      <c r="B50" s="249"/>
      <c r="C50" s="242"/>
      <c r="D50" s="242"/>
      <c r="E50" s="242"/>
      <c r="F50" s="248"/>
    </row>
    <row r="51" spans="2:6" s="246" customFormat="1" x14ac:dyDescent="0.3">
      <c r="B51" s="250"/>
      <c r="C51" s="242"/>
      <c r="D51" s="242"/>
      <c r="E51" s="242"/>
      <c r="F51" s="248"/>
    </row>
    <row r="52" spans="2:6" s="246" customFormat="1" x14ac:dyDescent="0.3">
      <c r="B52" s="249"/>
      <c r="C52" s="242"/>
      <c r="D52" s="242"/>
      <c r="E52" s="242"/>
      <c r="F52" s="248"/>
    </row>
    <row r="53" spans="2:6" s="246" customFormat="1" x14ac:dyDescent="0.3">
      <c r="B53" s="249"/>
      <c r="C53" s="242"/>
      <c r="D53" s="242"/>
      <c r="E53" s="242"/>
      <c r="F53" s="248"/>
    </row>
    <row r="54" spans="2:6" s="246" customFormat="1" x14ac:dyDescent="0.3">
      <c r="B54" s="249"/>
      <c r="C54" s="248"/>
      <c r="D54" s="248"/>
      <c r="E54" s="248"/>
      <c r="F54" s="248"/>
    </row>
    <row r="55" spans="2:6" s="246" customFormat="1" x14ac:dyDescent="0.3">
      <c r="B55" s="249"/>
      <c r="C55" s="248"/>
      <c r="D55" s="248"/>
      <c r="E55" s="248"/>
      <c r="F55" s="248"/>
    </row>
    <row r="56" spans="2:6" s="246" customFormat="1" x14ac:dyDescent="0.3">
      <c r="B56" s="251"/>
      <c r="C56" s="248"/>
      <c r="D56" s="248"/>
      <c r="E56" s="248"/>
      <c r="F56" s="248"/>
    </row>
    <row r="57" spans="2:6" s="246" customFormat="1" x14ac:dyDescent="0.3">
      <c r="B57" s="252">
        <v>0.5</v>
      </c>
      <c r="C57" s="242">
        <v>1.5</v>
      </c>
      <c r="D57" s="242">
        <v>2.5</v>
      </c>
      <c r="E57" s="242">
        <v>3.5</v>
      </c>
      <c r="F57" s="242">
        <v>4.5</v>
      </c>
    </row>
    <row r="58" spans="2:6" s="246" customFormat="1" x14ac:dyDescent="0.3">
      <c r="B58" s="249">
        <v>0.5</v>
      </c>
      <c r="C58" s="242">
        <v>1.5</v>
      </c>
      <c r="D58" s="242">
        <v>2.5</v>
      </c>
      <c r="E58" s="242">
        <v>3.5</v>
      </c>
      <c r="F58" s="242">
        <v>4.5</v>
      </c>
    </row>
    <row r="59" spans="2:6" s="246" customFormat="1" x14ac:dyDescent="0.3">
      <c r="B59" s="249">
        <v>0.5</v>
      </c>
      <c r="C59" s="242">
        <v>1.5</v>
      </c>
      <c r="D59" s="242">
        <v>2.5</v>
      </c>
      <c r="E59" s="242">
        <v>3.5</v>
      </c>
      <c r="F59" s="242">
        <v>4.5</v>
      </c>
    </row>
    <row r="60" spans="2:6" s="246" customFormat="1" x14ac:dyDescent="0.3">
      <c r="B60" s="252">
        <v>0.5</v>
      </c>
      <c r="C60" s="248">
        <v>1.5</v>
      </c>
      <c r="D60" s="248">
        <v>2.5</v>
      </c>
      <c r="E60" s="248">
        <v>3.5</v>
      </c>
      <c r="F60" s="248">
        <v>4.5</v>
      </c>
    </row>
    <row r="61" spans="2:6" s="246" customFormat="1" x14ac:dyDescent="0.3">
      <c r="B61" s="249">
        <v>0.5</v>
      </c>
      <c r="C61" s="248">
        <v>1.5</v>
      </c>
      <c r="D61" s="248">
        <v>2.5</v>
      </c>
      <c r="E61" s="248">
        <v>3.5</v>
      </c>
      <c r="F61" s="248">
        <v>4.5</v>
      </c>
    </row>
    <row r="62" spans="2:6" s="246" customFormat="1" x14ac:dyDescent="0.3">
      <c r="B62" s="249">
        <v>0.5</v>
      </c>
      <c r="C62" s="248">
        <v>1.5</v>
      </c>
      <c r="D62" s="248">
        <v>2.5</v>
      </c>
      <c r="E62" s="248">
        <v>3.5</v>
      </c>
      <c r="F62" s="248">
        <v>4.5</v>
      </c>
    </row>
    <row r="63" spans="2:6" s="246" customFormat="1" x14ac:dyDescent="0.3">
      <c r="B63" s="252">
        <v>0.5</v>
      </c>
      <c r="C63" s="248">
        <v>1.5</v>
      </c>
      <c r="D63" s="248">
        <v>2.5</v>
      </c>
      <c r="E63" s="248">
        <v>3.5</v>
      </c>
      <c r="F63" s="248">
        <v>4.5</v>
      </c>
    </row>
    <row r="64" spans="2:6" s="246" customFormat="1" x14ac:dyDescent="0.3">
      <c r="B64" s="249">
        <v>0.5</v>
      </c>
      <c r="C64" s="248">
        <v>1.5</v>
      </c>
      <c r="D64" s="248">
        <v>2.5</v>
      </c>
      <c r="E64" s="248">
        <v>3.5</v>
      </c>
      <c r="F64" s="248">
        <v>4.5</v>
      </c>
    </row>
    <row r="65" spans="2:12" s="246" customFormat="1" x14ac:dyDescent="0.3">
      <c r="B65" s="249">
        <v>0.5</v>
      </c>
      <c r="C65" s="248">
        <v>1.5</v>
      </c>
      <c r="D65" s="248">
        <v>2.5</v>
      </c>
      <c r="E65" s="248">
        <v>3.5</v>
      </c>
      <c r="F65" s="248">
        <v>4.5</v>
      </c>
    </row>
    <row r="66" spans="2:12" s="246" customFormat="1" x14ac:dyDescent="0.3">
      <c r="B66" s="252">
        <v>0.5</v>
      </c>
      <c r="C66" s="248">
        <v>1.5</v>
      </c>
      <c r="D66" s="248">
        <v>2.5</v>
      </c>
      <c r="E66" s="248">
        <v>3.5</v>
      </c>
      <c r="F66" s="248">
        <v>4.5</v>
      </c>
    </row>
    <row r="67" spans="2:12" s="246" customFormat="1" x14ac:dyDescent="0.3">
      <c r="B67" s="248">
        <v>0.5</v>
      </c>
      <c r="C67" s="248">
        <v>1.5</v>
      </c>
      <c r="D67" s="248">
        <v>2.5</v>
      </c>
      <c r="E67" s="248">
        <v>3.5</v>
      </c>
      <c r="F67" s="248">
        <v>4.5</v>
      </c>
    </row>
    <row r="68" spans="2:12" s="246" customFormat="1" x14ac:dyDescent="0.3">
      <c r="B68" s="248"/>
      <c r="C68" s="248"/>
      <c r="D68" s="248"/>
      <c r="E68" s="248"/>
      <c r="F68" s="248"/>
    </row>
    <row r="69" spans="2:12" s="246" customFormat="1" x14ac:dyDescent="0.3">
      <c r="B69" s="248" t="s">
        <v>6</v>
      </c>
      <c r="C69" s="248" t="str">
        <f>"Readiness-Check Material- und Rohstoffeffizienz"</f>
        <v>Readiness-Check Material- und Rohstoffeffizienz</v>
      </c>
      <c r="D69" s="248"/>
      <c r="E69" s="248"/>
      <c r="F69" s="248"/>
    </row>
    <row r="70" spans="2:12" s="246" customFormat="1" x14ac:dyDescent="0.3">
      <c r="B70" s="248"/>
      <c r="C70" s="282" t="str">
        <f ca="1">"durchgeführt am "&amp;TEXT(H4,"TT.MM.JJJJ")</f>
        <v>durchgeführt am 16.08.2022</v>
      </c>
      <c r="D70" s="248"/>
      <c r="E70" s="248"/>
      <c r="F70" s="248"/>
    </row>
    <row r="71" spans="2:12" s="246" customFormat="1" x14ac:dyDescent="0.3">
      <c r="B71" s="253" t="s">
        <v>11</v>
      </c>
      <c r="C71" s="253"/>
      <c r="D71" s="248"/>
      <c r="E71" s="248"/>
      <c r="F71" s="248"/>
    </row>
    <row r="72" spans="2:12" s="246" customFormat="1" x14ac:dyDescent="0.3">
      <c r="B72" s="248"/>
      <c r="C72" s="248"/>
      <c r="D72" s="248"/>
      <c r="E72" s="248"/>
      <c r="F72" s="248"/>
    </row>
    <row r="73" spans="2:12" s="246" customFormat="1" x14ac:dyDescent="0.3">
      <c r="B73" s="254" t="s">
        <v>26</v>
      </c>
      <c r="C73" s="254" t="s">
        <v>1</v>
      </c>
      <c r="D73" s="255"/>
      <c r="E73" s="254" t="s">
        <v>33</v>
      </c>
      <c r="F73" s="254" t="s">
        <v>18</v>
      </c>
      <c r="G73" s="254" t="s">
        <v>56</v>
      </c>
    </row>
    <row r="74" spans="2:12" s="246" customFormat="1" x14ac:dyDescent="0.3">
      <c r="B74" s="256" t="s">
        <v>5</v>
      </c>
      <c r="C74" s="257">
        <v>0</v>
      </c>
      <c r="D74" s="255"/>
      <c r="E74" s="257">
        <v>1</v>
      </c>
      <c r="F74" s="256" t="s">
        <v>105</v>
      </c>
      <c r="G74" s="256" t="s">
        <v>82</v>
      </c>
    </row>
    <row r="75" spans="2:12" s="246" customFormat="1" x14ac:dyDescent="0.3">
      <c r="B75" s="256" t="s">
        <v>12</v>
      </c>
      <c r="C75" s="257">
        <v>1</v>
      </c>
      <c r="D75" s="255"/>
      <c r="E75" s="257">
        <v>2</v>
      </c>
      <c r="F75" s="256" t="s">
        <v>55</v>
      </c>
      <c r="G75" s="256" t="s">
        <v>83</v>
      </c>
    </row>
    <row r="76" spans="2:12" s="246" customFormat="1" x14ac:dyDescent="0.3">
      <c r="B76" s="256" t="s">
        <v>13</v>
      </c>
      <c r="C76" s="257">
        <v>1</v>
      </c>
      <c r="D76" s="255"/>
      <c r="E76" s="257">
        <v>3</v>
      </c>
      <c r="F76" s="256" t="s">
        <v>3</v>
      </c>
      <c r="G76" s="256" t="s">
        <v>84</v>
      </c>
    </row>
    <row r="77" spans="2:12" s="246" customFormat="1" x14ac:dyDescent="0.3">
      <c r="B77" s="256" t="s">
        <v>14</v>
      </c>
      <c r="C77" s="257">
        <v>1</v>
      </c>
      <c r="D77" s="255"/>
      <c r="E77" s="257">
        <v>4</v>
      </c>
      <c r="F77" s="256" t="s">
        <v>2</v>
      </c>
      <c r="G77" s="256" t="s">
        <v>85</v>
      </c>
    </row>
    <row r="78" spans="2:12" s="246" customFormat="1" x14ac:dyDescent="0.3">
      <c r="B78" s="255"/>
      <c r="C78" s="255"/>
      <c r="D78" s="255"/>
      <c r="E78" s="257">
        <v>5</v>
      </c>
      <c r="F78" s="256" t="s">
        <v>4</v>
      </c>
      <c r="G78" s="256" t="s">
        <v>86</v>
      </c>
      <c r="H78" s="255"/>
      <c r="I78" s="255"/>
      <c r="J78" s="255"/>
      <c r="K78" s="255"/>
      <c r="L78" s="255"/>
    </row>
    <row r="79" spans="2:12" s="246" customFormat="1" x14ac:dyDescent="0.3">
      <c r="B79" s="255"/>
      <c r="C79" s="255"/>
      <c r="D79" s="255"/>
      <c r="E79" s="255"/>
      <c r="F79" s="255"/>
      <c r="G79" s="255"/>
      <c r="H79" s="255"/>
      <c r="I79" s="255"/>
      <c r="J79" s="255"/>
      <c r="K79" s="255"/>
      <c r="L79" s="255"/>
    </row>
    <row r="80" spans="2:12" s="246" customFormat="1" x14ac:dyDescent="0.3">
      <c r="B80" s="255"/>
      <c r="C80" s="255"/>
      <c r="D80" s="255"/>
      <c r="E80" s="255"/>
      <c r="F80" s="255"/>
      <c r="G80" s="255"/>
      <c r="H80" s="255"/>
      <c r="I80" s="255"/>
      <c r="J80" s="255"/>
      <c r="K80" s="255"/>
      <c r="L80" s="255"/>
    </row>
    <row r="81" spans="2:12" s="246" customFormat="1" x14ac:dyDescent="0.3">
      <c r="B81" s="255"/>
      <c r="C81" s="255"/>
      <c r="D81" s="255"/>
      <c r="E81" s="255"/>
      <c r="F81" s="255"/>
      <c r="G81" s="255"/>
      <c r="H81" s="255"/>
      <c r="I81" s="255"/>
      <c r="J81" s="255"/>
      <c r="K81" s="255"/>
      <c r="L81" s="255"/>
    </row>
    <row r="82" spans="2:12" s="246" customFormat="1" x14ac:dyDescent="0.3">
      <c r="B82" s="255"/>
      <c r="C82" s="255"/>
      <c r="D82" s="255"/>
      <c r="E82" s="255"/>
      <c r="F82" s="255"/>
      <c r="G82" s="255"/>
      <c r="H82" s="255"/>
      <c r="I82" s="255"/>
      <c r="J82" s="255"/>
      <c r="K82" s="255"/>
      <c r="L82" s="255"/>
    </row>
    <row r="83" spans="2:12" s="246" customFormat="1" x14ac:dyDescent="0.3">
      <c r="B83" s="255"/>
      <c r="C83" s="255"/>
      <c r="D83" s="255"/>
      <c r="E83" s="255"/>
      <c r="F83" s="255"/>
      <c r="G83" s="255"/>
      <c r="H83" s="255"/>
      <c r="I83" s="255"/>
      <c r="J83" s="255"/>
      <c r="K83" s="255"/>
      <c r="L83" s="255"/>
    </row>
    <row r="84" spans="2:12" s="246" customFormat="1" x14ac:dyDescent="0.3">
      <c r="B84" s="255"/>
      <c r="C84" s="255"/>
      <c r="D84" s="255"/>
      <c r="E84" s="255" t="str">
        <f>IF(ISNUMBER('1. Materialeinsatz'!$N$13),'1. Materialeinsatz'!$N$13,"")</f>
        <v/>
      </c>
      <c r="F84" s="248"/>
      <c r="G84" s="258" t="s">
        <v>175</v>
      </c>
      <c r="H84" s="248"/>
      <c r="I84" s="255"/>
      <c r="J84" s="255"/>
      <c r="K84" s="255"/>
      <c r="L84" s="255"/>
    </row>
    <row r="85" spans="2:12" s="199" customFormat="1" x14ac:dyDescent="0.3">
      <c r="B85" s="198"/>
      <c r="C85" s="255"/>
      <c r="D85" s="255"/>
      <c r="E85" s="255" t="str">
        <f>IF(ISNUMBER('1. Materialeinsatz'!$N$14),'1. Materialeinsatz'!$N$14,"")</f>
        <v/>
      </c>
      <c r="F85" s="248"/>
      <c r="G85" s="259" t="s">
        <v>176</v>
      </c>
      <c r="H85" s="248"/>
      <c r="I85" s="198"/>
      <c r="J85" s="198"/>
      <c r="K85" s="198"/>
      <c r="L85" s="198"/>
    </row>
    <row r="86" spans="2:12" s="199" customFormat="1" x14ac:dyDescent="0.3">
      <c r="B86" s="198"/>
      <c r="C86" s="255"/>
      <c r="D86" s="255"/>
      <c r="E86" s="255" t="str">
        <f>IF(ISNUMBER('2. Abfallmanagement'!$N$14),'2. Abfallmanagement'!$N$14,"")</f>
        <v/>
      </c>
      <c r="F86" s="248"/>
      <c r="G86" s="260" t="s">
        <v>177</v>
      </c>
      <c r="H86" s="248"/>
      <c r="I86" s="198"/>
      <c r="J86" s="198"/>
      <c r="K86" s="198"/>
      <c r="L86" s="198"/>
    </row>
    <row r="87" spans="2:12" s="199" customFormat="1" x14ac:dyDescent="0.3">
      <c r="B87" s="198"/>
      <c r="C87" s="255"/>
      <c r="D87" s="255"/>
      <c r="E87" s="255" t="str">
        <f>IF(ISNUMBER('3. Lieferketten'!$N$13),'3. Lieferketten'!$N$13,"")</f>
        <v/>
      </c>
      <c r="F87" s="248"/>
      <c r="G87" s="258" t="s">
        <v>178</v>
      </c>
      <c r="H87" s="248"/>
      <c r="I87" s="198"/>
      <c r="J87" s="198"/>
      <c r="K87" s="198"/>
      <c r="L87" s="198"/>
    </row>
    <row r="88" spans="2:12" s="199" customFormat="1" x14ac:dyDescent="0.3">
      <c r="B88" s="198"/>
      <c r="C88" s="255"/>
      <c r="D88" s="255"/>
      <c r="E88" s="255" t="str">
        <f>IF(ISNUMBER('5. Verpackung'!$N$13),'5. Verpackung'!$N$13,"")</f>
        <v/>
      </c>
      <c r="F88" s="248"/>
      <c r="G88" s="258" t="s">
        <v>179</v>
      </c>
      <c r="H88" s="248"/>
      <c r="I88" s="198"/>
      <c r="J88" s="198"/>
      <c r="K88" s="198"/>
      <c r="L88" s="198"/>
    </row>
    <row r="89" spans="2:12" s="199" customFormat="1" x14ac:dyDescent="0.3">
      <c r="B89" s="198"/>
      <c r="C89" s="255"/>
      <c r="D89" s="255"/>
      <c r="E89" s="255" t="str">
        <f>IF(ISNUMBER('5. Verpackung'!$N$14),'5. Verpackung'!$N$14,"")</f>
        <v/>
      </c>
      <c r="F89" s="248"/>
      <c r="G89" s="261" t="s">
        <v>180</v>
      </c>
      <c r="H89" s="248"/>
      <c r="I89" s="198"/>
      <c r="J89" s="198"/>
      <c r="K89" s="198"/>
      <c r="L89" s="198"/>
    </row>
    <row r="90" spans="2:12" s="199" customFormat="1" x14ac:dyDescent="0.3">
      <c r="B90" s="198"/>
      <c r="C90" s="255"/>
      <c r="D90" s="255"/>
      <c r="E90" s="255"/>
      <c r="F90" s="248"/>
      <c r="G90" s="248"/>
      <c r="H90" s="248"/>
      <c r="I90" s="198"/>
      <c r="J90" s="198"/>
      <c r="K90" s="198"/>
      <c r="L90" s="198"/>
    </row>
    <row r="91" spans="2:12" s="199" customFormat="1" x14ac:dyDescent="0.3">
      <c r="B91" s="198"/>
      <c r="C91" s="255"/>
      <c r="D91" s="255"/>
      <c r="E91" s="255"/>
      <c r="F91" s="248"/>
      <c r="G91" s="248" t="str">
        <f>IF(E84&lt;6,IF(0&lt;E84,G84,""),"")</f>
        <v/>
      </c>
      <c r="H91" s="248"/>
      <c r="I91" s="198"/>
      <c r="J91" s="198"/>
      <c r="K91" s="198"/>
      <c r="L91" s="198"/>
    </row>
    <row r="92" spans="2:12" s="199" customFormat="1" x14ac:dyDescent="0.3">
      <c r="B92" s="198"/>
      <c r="C92" s="255"/>
      <c r="D92" s="255"/>
      <c r="E92" s="255"/>
      <c r="F92" s="255"/>
      <c r="G92" s="248" t="str">
        <f>IF(E85&lt;6,IF(0&lt;E85,G85,""),"")</f>
        <v/>
      </c>
      <c r="H92" s="255"/>
      <c r="I92" s="198"/>
      <c r="J92" s="198"/>
      <c r="K92" s="198"/>
      <c r="L92" s="198"/>
    </row>
    <row r="93" spans="2:12" s="199" customFormat="1" x14ac:dyDescent="0.3">
      <c r="B93" s="198"/>
      <c r="C93" s="255"/>
      <c r="D93" s="255"/>
      <c r="E93" s="255"/>
      <c r="F93" s="255"/>
      <c r="G93" s="248" t="str">
        <f t="shared" ref="G93:G96" si="2">IF(E86&lt;6,IF(0&lt;E86,G86,""),"")</f>
        <v/>
      </c>
      <c r="H93" s="255"/>
      <c r="I93" s="198"/>
      <c r="J93" s="198"/>
      <c r="K93" s="198"/>
      <c r="L93" s="198"/>
    </row>
    <row r="94" spans="2:12" s="199" customFormat="1" x14ac:dyDescent="0.3">
      <c r="B94" s="198"/>
      <c r="C94" s="255"/>
      <c r="D94" s="255"/>
      <c r="E94" s="255"/>
      <c r="F94" s="255"/>
      <c r="G94" s="248" t="str">
        <f t="shared" si="2"/>
        <v/>
      </c>
      <c r="H94" s="255"/>
      <c r="I94" s="198"/>
      <c r="J94" s="198"/>
      <c r="K94" s="198"/>
      <c r="L94" s="198"/>
    </row>
    <row r="95" spans="2:12" s="199" customFormat="1" x14ac:dyDescent="0.3">
      <c r="B95" s="198"/>
      <c r="C95" s="255"/>
      <c r="D95" s="255"/>
      <c r="E95" s="255"/>
      <c r="F95" s="255"/>
      <c r="G95" s="248" t="str">
        <f t="shared" si="2"/>
        <v/>
      </c>
      <c r="H95" s="255"/>
      <c r="I95" s="198"/>
      <c r="J95" s="198"/>
      <c r="K95" s="198"/>
      <c r="L95" s="198"/>
    </row>
    <row r="96" spans="2:12" s="199" customFormat="1" x14ac:dyDescent="0.3">
      <c r="B96" s="198"/>
      <c r="C96" s="255"/>
      <c r="D96" s="255"/>
      <c r="E96" s="255"/>
      <c r="F96" s="255"/>
      <c r="G96" s="248" t="str">
        <f t="shared" si="2"/>
        <v/>
      </c>
      <c r="H96" s="255"/>
      <c r="I96" s="198"/>
      <c r="J96" s="198"/>
      <c r="K96" s="198"/>
      <c r="L96" s="198"/>
    </row>
    <row r="97" spans="2:15" s="199" customFormat="1" x14ac:dyDescent="0.3">
      <c r="B97" s="198"/>
      <c r="C97" s="255"/>
      <c r="D97" s="255"/>
      <c r="E97" s="255"/>
      <c r="F97" s="255"/>
      <c r="G97" s="248"/>
      <c r="H97" s="198"/>
      <c r="I97" s="198"/>
      <c r="J97" s="198"/>
      <c r="K97" s="198"/>
      <c r="L97" s="198"/>
    </row>
    <row r="98" spans="2:15" s="199" customFormat="1" x14ac:dyDescent="0.3">
      <c r="B98" s="198"/>
      <c r="C98" s="255"/>
      <c r="D98" s="255"/>
      <c r="E98" s="255"/>
      <c r="F98" s="255"/>
      <c r="G98" s="248"/>
      <c r="H98" s="198"/>
      <c r="I98" s="198"/>
      <c r="J98" s="198"/>
      <c r="K98" s="198"/>
      <c r="L98" s="198"/>
    </row>
    <row r="99" spans="2:15" s="199" customFormat="1" x14ac:dyDescent="0.3">
      <c r="B99" s="198"/>
      <c r="C99" s="255"/>
      <c r="D99" s="255"/>
      <c r="E99" s="255"/>
      <c r="F99" s="255"/>
      <c r="G99" s="248"/>
      <c r="H99" s="198"/>
      <c r="I99" s="198"/>
      <c r="J99" s="198"/>
      <c r="K99" s="198"/>
      <c r="L99" s="198"/>
    </row>
    <row r="100" spans="2:15" s="199" customFormat="1" x14ac:dyDescent="0.3">
      <c r="B100" s="198"/>
      <c r="C100" s="255"/>
      <c r="D100" s="255"/>
      <c r="E100" s="255"/>
      <c r="F100" s="255"/>
      <c r="G100" s="248"/>
      <c r="H100" s="198"/>
      <c r="I100" s="198"/>
      <c r="J100" s="198"/>
      <c r="K100" s="198"/>
      <c r="L100" s="198"/>
    </row>
    <row r="101" spans="2:15" s="199" customFormat="1" x14ac:dyDescent="0.3">
      <c r="B101" s="198"/>
      <c r="C101" s="255"/>
      <c r="D101" s="255"/>
      <c r="E101" s="255"/>
      <c r="F101" s="255"/>
      <c r="G101" s="248"/>
      <c r="H101" s="198"/>
      <c r="I101" s="198"/>
      <c r="J101" s="198"/>
      <c r="K101" s="198"/>
      <c r="L101" s="198"/>
    </row>
    <row r="102" spans="2:15" s="199" customFormat="1" x14ac:dyDescent="0.3">
      <c r="B102" s="198"/>
      <c r="C102" s="255"/>
      <c r="D102" s="255"/>
      <c r="E102" s="255"/>
      <c r="F102" s="255"/>
      <c r="G102" s="248"/>
      <c r="H102" s="198"/>
      <c r="I102" s="198"/>
      <c r="J102" s="198"/>
      <c r="K102" s="198"/>
      <c r="L102" s="198"/>
    </row>
    <row r="103" spans="2:15" s="199" customFormat="1" x14ac:dyDescent="0.3">
      <c r="B103" s="198"/>
      <c r="C103" s="198"/>
      <c r="D103" s="198"/>
      <c r="E103" s="198"/>
      <c r="F103" s="198"/>
      <c r="G103" s="248"/>
      <c r="H103" s="198"/>
      <c r="I103" s="198"/>
      <c r="J103" s="198"/>
      <c r="K103" s="198"/>
      <c r="L103" s="198"/>
    </row>
    <row r="104" spans="2:15" s="199" customFormat="1" x14ac:dyDescent="0.3">
      <c r="B104" s="198"/>
      <c r="C104" s="198"/>
      <c r="D104" s="198"/>
      <c r="E104" s="198"/>
      <c r="F104" s="198"/>
      <c r="G104" s="198"/>
      <c r="H104" s="198"/>
      <c r="I104" s="198"/>
      <c r="J104" s="198"/>
      <c r="K104" s="198"/>
      <c r="L104" s="198"/>
    </row>
    <row r="105" spans="2:15" s="199" customFormat="1" ht="256.8" customHeight="1" x14ac:dyDescent="0.3">
      <c r="B105" s="198"/>
      <c r="C105" s="198"/>
      <c r="D105" s="198"/>
      <c r="E105" s="198"/>
      <c r="F105" s="198"/>
      <c r="G105" s="262" t="str">
        <f>IF(ISTEXT(G91),G91&amp;CHAR(10),"")&amp;IF(ISTEXT(G92),CHAR(10)&amp;G92&amp;CHAR(10),"")&amp;IF(ISTEXT(G93),CHAR(10)&amp;G93&amp;CHAR(10),"")&amp;IF(ISTEXT(G94),CHAR(10)&amp;G94&amp;CHAR(10),"")&amp;IF(ISTEXT(G95),CHAR(10)&amp;G95&amp;CHAR(10),"")&amp;IF(ISTEXT(G96),CHAR(10)&amp;G96&amp;CHAR(10),"")</f>
        <v xml:space="preserve">
</v>
      </c>
      <c r="H105" s="263"/>
      <c r="I105" s="263"/>
      <c r="J105" s="263"/>
      <c r="K105" s="263"/>
      <c r="L105" s="263"/>
      <c r="M105" s="263"/>
      <c r="N105" s="263"/>
      <c r="O105" s="263"/>
    </row>
    <row r="106" spans="2:15" s="199" customFormat="1" x14ac:dyDescent="0.3">
      <c r="B106" s="198"/>
      <c r="C106" s="198"/>
      <c r="D106" s="198"/>
      <c r="E106" s="198"/>
      <c r="F106" s="198"/>
      <c r="G106" s="198"/>
      <c r="H106" s="198"/>
      <c r="I106" s="198"/>
      <c r="J106" s="198"/>
      <c r="K106" s="198"/>
      <c r="L106" s="198"/>
    </row>
    <row r="107" spans="2:15" s="199" customFormat="1" x14ac:dyDescent="0.3">
      <c r="B107" s="198"/>
      <c r="C107" s="198"/>
      <c r="D107" s="198"/>
      <c r="E107" s="198"/>
      <c r="F107" s="198"/>
      <c r="G107" s="198"/>
      <c r="H107" s="198"/>
      <c r="I107" s="198"/>
      <c r="J107" s="198"/>
      <c r="K107" s="198"/>
      <c r="L107" s="198"/>
    </row>
    <row r="108" spans="2:15" s="199" customFormat="1" x14ac:dyDescent="0.3">
      <c r="B108" s="198"/>
      <c r="C108" s="198"/>
      <c r="D108" s="198"/>
      <c r="E108" s="198"/>
      <c r="F108" s="198"/>
      <c r="G108" s="198"/>
      <c r="H108" s="198"/>
      <c r="I108" s="198"/>
      <c r="J108" s="198"/>
      <c r="K108" s="198"/>
      <c r="L108" s="198"/>
    </row>
    <row r="109" spans="2:15" s="199" customFormat="1" x14ac:dyDescent="0.3">
      <c r="B109" s="198"/>
      <c r="C109" s="198"/>
      <c r="D109" s="198"/>
      <c r="E109" s="198"/>
      <c r="F109" s="198"/>
      <c r="G109" s="198"/>
      <c r="H109" s="198"/>
      <c r="I109" s="198"/>
      <c r="J109" s="198"/>
      <c r="K109" s="198"/>
      <c r="L109" s="198"/>
    </row>
    <row r="110" spans="2:15" s="199" customFormat="1" x14ac:dyDescent="0.3">
      <c r="B110" s="198"/>
      <c r="C110" s="198"/>
      <c r="D110" s="198"/>
      <c r="E110" s="198"/>
      <c r="F110" s="198"/>
      <c r="G110" s="198"/>
      <c r="H110" s="198"/>
      <c r="I110" s="198"/>
      <c r="J110" s="198"/>
      <c r="K110" s="198"/>
      <c r="L110" s="198"/>
    </row>
    <row r="111" spans="2:15" s="199" customFormat="1" x14ac:dyDescent="0.3">
      <c r="B111" s="198"/>
      <c r="C111" s="198"/>
      <c r="D111" s="198"/>
      <c r="E111" s="198"/>
      <c r="F111" s="198"/>
      <c r="G111" s="198"/>
      <c r="H111" s="198"/>
      <c r="I111" s="198"/>
      <c r="J111" s="198"/>
      <c r="K111" s="198"/>
      <c r="L111" s="198"/>
    </row>
    <row r="112" spans="2:15" s="199" customFormat="1" x14ac:dyDescent="0.3">
      <c r="B112" s="198"/>
      <c r="C112" s="198"/>
      <c r="D112" s="198"/>
      <c r="E112" s="198"/>
      <c r="F112" s="198"/>
      <c r="G112" s="198"/>
      <c r="H112" s="198"/>
      <c r="I112" s="198"/>
      <c r="J112" s="198"/>
      <c r="K112" s="198"/>
      <c r="L112" s="198"/>
    </row>
    <row r="113" spans="2:12" s="199" customFormat="1" x14ac:dyDescent="0.3">
      <c r="B113" s="198"/>
      <c r="C113" s="198"/>
      <c r="D113" s="198"/>
      <c r="E113" s="198"/>
      <c r="F113" s="198"/>
      <c r="G113" s="198"/>
      <c r="H113" s="198"/>
      <c r="I113" s="198"/>
      <c r="J113" s="198"/>
      <c r="K113" s="198"/>
      <c r="L113" s="198"/>
    </row>
    <row r="114" spans="2:12" s="199" customFormat="1" x14ac:dyDescent="0.3">
      <c r="B114" s="198"/>
      <c r="C114" s="198"/>
      <c r="D114" s="198"/>
      <c r="E114" s="198"/>
      <c r="F114" s="198"/>
      <c r="G114" s="198"/>
      <c r="H114" s="198"/>
      <c r="I114" s="198"/>
      <c r="J114" s="198"/>
      <c r="K114" s="198"/>
      <c r="L114" s="198"/>
    </row>
    <row r="115" spans="2:12" s="199" customFormat="1" x14ac:dyDescent="0.3">
      <c r="B115" s="198"/>
      <c r="C115" s="198"/>
      <c r="D115" s="198"/>
      <c r="E115" s="198"/>
      <c r="F115" s="198"/>
      <c r="G115" s="198"/>
      <c r="H115" s="198"/>
      <c r="I115" s="198"/>
      <c r="J115" s="198"/>
      <c r="K115" s="198"/>
      <c r="L115" s="198"/>
    </row>
    <row r="116" spans="2:12" s="199" customFormat="1" x14ac:dyDescent="0.3">
      <c r="B116" s="198"/>
      <c r="C116" s="198"/>
      <c r="D116" s="198"/>
      <c r="E116" s="198"/>
      <c r="F116" s="198"/>
      <c r="G116" s="198"/>
      <c r="H116" s="198"/>
      <c r="I116" s="198"/>
      <c r="J116" s="198"/>
      <c r="K116" s="198"/>
      <c r="L116" s="198"/>
    </row>
    <row r="117" spans="2:12" s="199" customFormat="1" x14ac:dyDescent="0.3">
      <c r="B117" s="198"/>
      <c r="C117" s="198"/>
      <c r="D117" s="198"/>
      <c r="E117" s="198"/>
      <c r="F117" s="198"/>
      <c r="G117" s="198"/>
      <c r="H117" s="198"/>
      <c r="I117" s="198"/>
      <c r="J117" s="198"/>
      <c r="K117" s="198"/>
      <c r="L117" s="198"/>
    </row>
    <row r="118" spans="2:12" s="199" customFormat="1" x14ac:dyDescent="0.3">
      <c r="B118" s="198"/>
      <c r="C118" s="198"/>
      <c r="D118" s="198"/>
      <c r="E118" s="198"/>
      <c r="F118" s="198"/>
      <c r="G118" s="198"/>
      <c r="H118" s="198"/>
      <c r="I118" s="198"/>
      <c r="J118" s="198"/>
      <c r="K118" s="198"/>
      <c r="L118" s="198"/>
    </row>
    <row r="119" spans="2:12" s="199" customFormat="1" x14ac:dyDescent="0.3">
      <c r="B119" s="198"/>
      <c r="C119" s="198"/>
      <c r="D119" s="198"/>
      <c r="E119" s="198"/>
      <c r="F119" s="198"/>
      <c r="G119" s="198"/>
      <c r="H119" s="198"/>
      <c r="I119" s="198"/>
      <c r="J119" s="198"/>
      <c r="K119" s="198"/>
      <c r="L119" s="198"/>
    </row>
    <row r="120" spans="2:12" s="199" customFormat="1" x14ac:dyDescent="0.3">
      <c r="B120" s="198"/>
      <c r="C120" s="198"/>
      <c r="D120" s="198"/>
      <c r="E120" s="198"/>
      <c r="F120" s="198"/>
      <c r="G120" s="198"/>
      <c r="H120" s="198"/>
      <c r="I120" s="198"/>
      <c r="J120" s="198"/>
      <c r="K120" s="198"/>
      <c r="L120" s="198"/>
    </row>
    <row r="121" spans="2:12" s="199" customFormat="1" x14ac:dyDescent="0.3">
      <c r="B121" s="198"/>
      <c r="C121" s="198"/>
      <c r="D121" s="198"/>
      <c r="E121" s="198"/>
      <c r="F121" s="198"/>
      <c r="G121" s="198"/>
      <c r="H121" s="198"/>
      <c r="I121" s="198"/>
      <c r="J121" s="198"/>
      <c r="K121" s="198"/>
      <c r="L121" s="198"/>
    </row>
    <row r="122" spans="2:12" s="199" customFormat="1" x14ac:dyDescent="0.3">
      <c r="B122" s="198"/>
      <c r="C122" s="198"/>
      <c r="D122" s="198"/>
      <c r="E122" s="198"/>
      <c r="F122" s="198"/>
      <c r="G122" s="198"/>
      <c r="H122" s="198"/>
      <c r="I122" s="198"/>
      <c r="J122" s="198"/>
      <c r="K122" s="198"/>
      <c r="L122" s="198"/>
    </row>
    <row r="123" spans="2:12" s="199" customFormat="1" x14ac:dyDescent="0.3">
      <c r="B123" s="198"/>
      <c r="C123" s="198"/>
      <c r="D123" s="198"/>
      <c r="E123" s="198"/>
      <c r="F123" s="198"/>
      <c r="G123" s="198"/>
      <c r="H123" s="198"/>
      <c r="I123" s="198"/>
      <c r="J123" s="198"/>
      <c r="K123" s="198"/>
      <c r="L123" s="198"/>
    </row>
    <row r="124" spans="2:12" s="199" customFormat="1" x14ac:dyDescent="0.3">
      <c r="B124" s="198"/>
      <c r="C124" s="198"/>
      <c r="D124" s="198"/>
      <c r="E124" s="198"/>
      <c r="F124" s="198"/>
      <c r="G124" s="198"/>
      <c r="H124" s="198"/>
      <c r="I124" s="198"/>
      <c r="J124" s="198"/>
      <c r="K124" s="198"/>
      <c r="L124" s="198"/>
    </row>
    <row r="125" spans="2:12" s="199" customFormat="1" x14ac:dyDescent="0.3">
      <c r="B125" s="198"/>
      <c r="C125" s="198"/>
      <c r="D125" s="198"/>
      <c r="E125" s="198"/>
      <c r="F125" s="198"/>
      <c r="G125" s="198"/>
      <c r="H125" s="198"/>
      <c r="I125" s="198"/>
      <c r="J125" s="198"/>
      <c r="K125" s="198"/>
      <c r="L125" s="198"/>
    </row>
    <row r="126" spans="2:12" s="199" customFormat="1" x14ac:dyDescent="0.3">
      <c r="B126" s="198"/>
      <c r="C126" s="198"/>
      <c r="D126" s="198"/>
      <c r="E126" s="198"/>
      <c r="F126" s="198"/>
      <c r="G126" s="198"/>
      <c r="H126" s="198"/>
      <c r="I126" s="198"/>
      <c r="J126" s="198"/>
      <c r="K126" s="198"/>
      <c r="L126" s="198"/>
    </row>
    <row r="127" spans="2:12" s="199" customFormat="1" x14ac:dyDescent="0.3">
      <c r="B127" s="198"/>
      <c r="C127" s="198"/>
      <c r="D127" s="198"/>
      <c r="E127" s="198"/>
      <c r="F127" s="198"/>
      <c r="G127" s="198"/>
      <c r="H127" s="198"/>
      <c r="I127" s="198"/>
      <c r="J127" s="198"/>
      <c r="K127" s="198"/>
      <c r="L127" s="198"/>
    </row>
    <row r="128" spans="2:12" s="199" customFormat="1" x14ac:dyDescent="0.3">
      <c r="B128" s="198"/>
      <c r="C128" s="198"/>
      <c r="D128" s="198"/>
      <c r="E128" s="198"/>
      <c r="F128" s="198"/>
      <c r="G128" s="198"/>
      <c r="H128" s="198"/>
      <c r="I128" s="198"/>
      <c r="J128" s="198"/>
      <c r="K128" s="198"/>
      <c r="L128" s="198"/>
    </row>
    <row r="129" spans="2:12" s="199" customFormat="1" x14ac:dyDescent="0.3">
      <c r="B129" s="198"/>
      <c r="C129" s="198"/>
      <c r="D129" s="198"/>
      <c r="E129" s="198"/>
      <c r="F129" s="198"/>
      <c r="G129" s="198"/>
      <c r="H129" s="198"/>
      <c r="I129" s="198"/>
      <c r="J129" s="198"/>
      <c r="K129" s="198"/>
      <c r="L129" s="198"/>
    </row>
    <row r="130" spans="2:12" s="199" customFormat="1" x14ac:dyDescent="0.3">
      <c r="B130" s="198"/>
      <c r="C130" s="198"/>
      <c r="D130" s="198"/>
      <c r="E130" s="198"/>
      <c r="F130" s="198"/>
      <c r="G130" s="198"/>
      <c r="H130" s="198"/>
      <c r="I130" s="198"/>
      <c r="J130" s="198"/>
      <c r="K130" s="198"/>
      <c r="L130" s="198"/>
    </row>
    <row r="131" spans="2:12" s="199" customFormat="1" x14ac:dyDescent="0.3">
      <c r="B131" s="198"/>
      <c r="C131" s="198"/>
      <c r="D131" s="198"/>
      <c r="E131" s="198"/>
      <c r="F131" s="198"/>
      <c r="G131" s="198"/>
      <c r="H131" s="198"/>
      <c r="I131" s="198"/>
      <c r="J131" s="198"/>
      <c r="K131" s="198"/>
      <c r="L131" s="198"/>
    </row>
    <row r="132" spans="2:12" s="199" customFormat="1" x14ac:dyDescent="0.3">
      <c r="B132" s="198"/>
      <c r="C132" s="198"/>
      <c r="D132" s="198"/>
      <c r="E132" s="198"/>
      <c r="F132" s="198"/>
      <c r="G132" s="198"/>
      <c r="H132" s="198"/>
      <c r="I132" s="198"/>
      <c r="J132" s="198"/>
      <c r="K132" s="198"/>
      <c r="L132" s="198"/>
    </row>
    <row r="133" spans="2:12" s="199" customFormat="1" x14ac:dyDescent="0.3">
      <c r="B133" s="198"/>
      <c r="C133" s="198"/>
      <c r="D133" s="198"/>
      <c r="E133" s="198"/>
      <c r="F133" s="198"/>
      <c r="G133" s="198"/>
      <c r="H133" s="198"/>
      <c r="I133" s="198"/>
      <c r="J133" s="198"/>
      <c r="K133" s="198"/>
      <c r="L133" s="198"/>
    </row>
    <row r="134" spans="2:12" s="199" customFormat="1" x14ac:dyDescent="0.3">
      <c r="B134" s="198"/>
      <c r="C134" s="198"/>
      <c r="D134" s="198"/>
      <c r="E134" s="198"/>
      <c r="F134" s="198"/>
      <c r="G134" s="198"/>
      <c r="H134" s="198"/>
      <c r="I134" s="198"/>
      <c r="J134" s="198"/>
      <c r="K134" s="198"/>
      <c r="L134" s="198"/>
    </row>
    <row r="135" spans="2:12" s="199" customFormat="1" x14ac:dyDescent="0.3">
      <c r="B135" s="198"/>
      <c r="C135" s="198"/>
      <c r="D135" s="198"/>
      <c r="E135" s="198"/>
      <c r="F135" s="198"/>
      <c r="G135" s="198"/>
      <c r="H135" s="198"/>
      <c r="I135" s="198"/>
      <c r="J135" s="198"/>
      <c r="K135" s="198"/>
      <c r="L135" s="198"/>
    </row>
    <row r="136" spans="2:12" s="199" customFormat="1" x14ac:dyDescent="0.3">
      <c r="B136" s="198"/>
      <c r="C136" s="198"/>
      <c r="D136" s="198"/>
      <c r="E136" s="198"/>
      <c r="F136" s="198"/>
      <c r="G136" s="198"/>
      <c r="H136" s="198"/>
      <c r="I136" s="198"/>
      <c r="J136" s="198"/>
      <c r="K136" s="198"/>
      <c r="L136" s="198"/>
    </row>
  </sheetData>
  <sheetProtection password="FABD" sheet="1" objects="1" scenarios="1" selectLockedCells="1"/>
  <mergeCells count="6">
    <mergeCell ref="G47:J47"/>
    <mergeCell ref="C4:E4"/>
    <mergeCell ref="B21:E24"/>
    <mergeCell ref="B29:J32"/>
    <mergeCell ref="G44:H44"/>
    <mergeCell ref="G46:J46"/>
  </mergeCells>
  <conditionalFormatting sqref="C17:D18">
    <cfRule type="cellIs" dxfId="6" priority="5" operator="equal">
      <formula>5</formula>
    </cfRule>
    <cfRule type="cellIs" dxfId="5" priority="6" operator="equal">
      <formula>4</formula>
    </cfRule>
    <cfRule type="cellIs" dxfId="4" priority="7" operator="equal">
      <formula>3</formula>
    </cfRule>
    <cfRule type="cellIs" dxfId="3" priority="8" operator="equal">
      <formula>2</formula>
    </cfRule>
    <cfRule type="cellIs" dxfId="2" priority="9" operator="equal">
      <formula>1</formula>
    </cfRule>
  </conditionalFormatting>
  <conditionalFormatting sqref="E9:E16">
    <cfRule type="cellIs" dxfId="1" priority="1" operator="lessThan">
      <formula>1</formula>
    </cfRule>
    <cfRule type="cellIs" dxfId="0" priority="2" operator="equal">
      <formula>1</formula>
    </cfRule>
  </conditionalFormatting>
  <hyperlinks>
    <hyperlink ref="B10" location="'2. Abfallmanagement'!A1" display="Abfallmanagement"/>
    <hyperlink ref="B11" location="'3. Lieferketten'!A1" display="Lieferketten"/>
    <hyperlink ref="B12" location="'4. Produktdesign'!A1" display="Produktdesign"/>
    <hyperlink ref="B13" location="'5. Verpackung'!A1" display="Verpackung"/>
    <hyperlink ref="B14" location="'6. Logistik'!A1" display="Logistik und Lagerhaltung"/>
    <hyperlink ref="B15" location="'7. Arbeitsabläufe'!A1" display="Arbeitsabläufe"/>
    <hyperlink ref="B16" location="'8. Digitalisierung'!A1" display="Digitalisierung"/>
    <hyperlink ref="G44" r:id="rId1"/>
    <hyperlink ref="B43" r:id="rId2" tooltip="E-Mail an die Poststelle des LfU senden"/>
    <hyperlink ref="B44" r:id="rId3"/>
    <hyperlink ref="G43" r:id="rId4"/>
    <hyperlink ref="G44:H44" r:id="rId5" display="Website: www.lfu.bayern.de"/>
    <hyperlink ref="B9" location="'1. Materialeinsatz'!A1" display="Materialeinsatz und -verluste"/>
  </hyperlinks>
  <pageMargins left="0.7" right="0.7" top="0.78740157499999996" bottom="0.78740157499999996" header="0.3" footer="0.3"/>
  <pageSetup paperSize="9" orientation="landscape" r:id="rId6"/>
  <drawing r:id="rId7"/>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9B200"/>
  </sheetPr>
  <dimension ref="A1:E35"/>
  <sheetViews>
    <sheetView showGridLines="0" workbookViewId="0">
      <selection activeCell="B7" sqref="B7:B8"/>
    </sheetView>
  </sheetViews>
  <sheetFormatPr baseColWidth="10" defaultRowHeight="14.4" x14ac:dyDescent="0.3"/>
  <cols>
    <col min="1" max="1" width="11.5546875" style="21"/>
    <col min="2" max="2" width="25.6640625" style="184" customWidth="1"/>
    <col min="3" max="3" width="54.109375" style="184" customWidth="1"/>
    <col min="4" max="4" width="34" style="186" customWidth="1"/>
    <col min="5" max="16384" width="11.5546875" style="21"/>
  </cols>
  <sheetData>
    <row r="1" spans="1:5" x14ac:dyDescent="0.3">
      <c r="A1" s="179"/>
      <c r="B1" s="180"/>
      <c r="C1" s="180"/>
      <c r="D1" s="181"/>
    </row>
    <row r="2" spans="1:5" x14ac:dyDescent="0.3">
      <c r="A2" s="179"/>
      <c r="B2" s="180"/>
      <c r="C2" s="180"/>
      <c r="D2" s="181"/>
    </row>
    <row r="3" spans="1:5" ht="24.6" thickBot="1" x14ac:dyDescent="0.35">
      <c r="A3" s="179"/>
      <c r="B3" s="182" t="s">
        <v>129</v>
      </c>
      <c r="C3" s="182"/>
      <c r="D3" s="183"/>
    </row>
    <row r="4" spans="1:5" ht="15.6" thickTop="1" thickBot="1" x14ac:dyDescent="0.35">
      <c r="A4" s="179"/>
      <c r="B4" s="180"/>
      <c r="C4" s="180"/>
      <c r="D4" s="181"/>
    </row>
    <row r="5" spans="1:5" x14ac:dyDescent="0.3">
      <c r="A5" s="179"/>
      <c r="B5" s="342" t="s">
        <v>107</v>
      </c>
      <c r="C5" s="342" t="s">
        <v>108</v>
      </c>
      <c r="D5" s="344" t="s">
        <v>109</v>
      </c>
    </row>
    <row r="6" spans="1:5" ht="15" thickBot="1" x14ac:dyDescent="0.35">
      <c r="A6" s="179"/>
      <c r="B6" s="343"/>
      <c r="C6" s="343"/>
      <c r="D6" s="345"/>
    </row>
    <row r="7" spans="1:5" ht="87.6" customHeight="1" x14ac:dyDescent="0.3">
      <c r="A7" s="179"/>
      <c r="B7" s="348" t="s">
        <v>130</v>
      </c>
      <c r="C7" s="346" t="s">
        <v>110</v>
      </c>
      <c r="D7" s="190" t="s">
        <v>181</v>
      </c>
      <c r="E7" s="167"/>
    </row>
    <row r="8" spans="1:5" ht="79.2" x14ac:dyDescent="0.3">
      <c r="A8" s="179"/>
      <c r="B8" s="349"/>
      <c r="C8" s="347"/>
      <c r="D8" s="191" t="s">
        <v>182</v>
      </c>
      <c r="E8" s="167"/>
    </row>
    <row r="9" spans="1:5" ht="44.4" customHeight="1" x14ac:dyDescent="0.3">
      <c r="A9" s="179"/>
      <c r="B9" s="351" t="s">
        <v>131</v>
      </c>
      <c r="C9" s="350" t="s">
        <v>111</v>
      </c>
      <c r="D9" s="192" t="s">
        <v>183</v>
      </c>
      <c r="E9" s="167"/>
    </row>
    <row r="10" spans="1:5" ht="133.19999999999999" customHeight="1" x14ac:dyDescent="0.3">
      <c r="A10" s="179"/>
      <c r="B10" s="352"/>
      <c r="C10" s="347"/>
      <c r="D10" s="193" t="s">
        <v>184</v>
      </c>
      <c r="E10" s="167"/>
    </row>
    <row r="11" spans="1:5" ht="79.2" x14ac:dyDescent="0.3">
      <c r="A11" s="179"/>
      <c r="B11" s="283" t="s">
        <v>132</v>
      </c>
      <c r="C11" s="187" t="s">
        <v>112</v>
      </c>
      <c r="D11" s="280" t="s">
        <v>202</v>
      </c>
      <c r="E11" s="167"/>
    </row>
    <row r="12" spans="1:5" ht="66" x14ac:dyDescent="0.3">
      <c r="A12" s="179"/>
      <c r="B12" s="284" t="s">
        <v>133</v>
      </c>
      <c r="C12" s="188" t="s">
        <v>113</v>
      </c>
      <c r="D12" s="193" t="s">
        <v>185</v>
      </c>
      <c r="E12" s="167"/>
    </row>
    <row r="13" spans="1:5" ht="66" x14ac:dyDescent="0.3">
      <c r="A13" s="179"/>
      <c r="B13" s="284" t="s">
        <v>134</v>
      </c>
      <c r="C13" s="189" t="s">
        <v>114</v>
      </c>
      <c r="D13" s="194" t="s">
        <v>186</v>
      </c>
      <c r="E13" s="167"/>
    </row>
    <row r="14" spans="1:5" ht="66" x14ac:dyDescent="0.3">
      <c r="A14" s="179"/>
      <c r="B14" s="285" t="s">
        <v>135</v>
      </c>
      <c r="C14" s="187" t="s">
        <v>115</v>
      </c>
      <c r="D14" s="192" t="s">
        <v>187</v>
      </c>
      <c r="E14" s="167"/>
    </row>
    <row r="15" spans="1:5" ht="42" customHeight="1" x14ac:dyDescent="0.3">
      <c r="A15" s="179"/>
      <c r="B15" s="351" t="s">
        <v>136</v>
      </c>
      <c r="C15" s="350" t="s">
        <v>116</v>
      </c>
      <c r="D15" s="192" t="s">
        <v>188</v>
      </c>
      <c r="E15" s="167"/>
    </row>
    <row r="16" spans="1:5" ht="39.6" x14ac:dyDescent="0.3">
      <c r="A16" s="179"/>
      <c r="B16" s="352"/>
      <c r="C16" s="347"/>
      <c r="D16" s="193" t="s">
        <v>187</v>
      </c>
      <c r="E16" s="167"/>
    </row>
    <row r="17" spans="1:5" ht="66" x14ac:dyDescent="0.3">
      <c r="A17" s="179"/>
      <c r="B17" s="283" t="s">
        <v>137</v>
      </c>
      <c r="C17" s="188" t="s">
        <v>117</v>
      </c>
      <c r="D17" s="193" t="s">
        <v>189</v>
      </c>
      <c r="E17" s="167"/>
    </row>
    <row r="18" spans="1:5" ht="145.19999999999999" x14ac:dyDescent="0.3">
      <c r="A18" s="179"/>
      <c r="B18" s="286" t="s">
        <v>138</v>
      </c>
      <c r="C18" s="188" t="s">
        <v>118</v>
      </c>
      <c r="D18" s="191" t="s">
        <v>190</v>
      </c>
      <c r="E18" s="167"/>
    </row>
    <row r="19" spans="1:5" ht="45" customHeight="1" x14ac:dyDescent="0.3">
      <c r="A19" s="179"/>
      <c r="B19" s="351" t="s">
        <v>139</v>
      </c>
      <c r="C19" s="350" t="s">
        <v>119</v>
      </c>
      <c r="D19" s="192" t="s">
        <v>191</v>
      </c>
      <c r="E19" s="167"/>
    </row>
    <row r="20" spans="1:5" ht="66.599999999999994" customHeight="1" x14ac:dyDescent="0.3">
      <c r="A20" s="179"/>
      <c r="B20" s="352"/>
      <c r="C20" s="347"/>
      <c r="D20" s="193" t="s">
        <v>192</v>
      </c>
      <c r="E20" s="167"/>
    </row>
    <row r="21" spans="1:5" ht="132" x14ac:dyDescent="0.3">
      <c r="A21" s="179"/>
      <c r="B21" s="285" t="s">
        <v>140</v>
      </c>
      <c r="C21" s="188" t="s">
        <v>120</v>
      </c>
      <c r="D21" s="193" t="s">
        <v>192</v>
      </c>
      <c r="E21" s="167"/>
    </row>
    <row r="22" spans="1:5" ht="39.6" x14ac:dyDescent="0.3">
      <c r="A22" s="179"/>
      <c r="B22" s="285" t="s">
        <v>141</v>
      </c>
      <c r="C22" s="187" t="s">
        <v>121</v>
      </c>
      <c r="D22" s="195" t="s">
        <v>193</v>
      </c>
      <c r="E22" s="167"/>
    </row>
    <row r="23" spans="1:5" ht="118.8" x14ac:dyDescent="0.3">
      <c r="A23" s="179"/>
      <c r="B23" s="286" t="s">
        <v>142</v>
      </c>
      <c r="C23" s="187" t="s">
        <v>122</v>
      </c>
      <c r="D23" s="195" t="s">
        <v>194</v>
      </c>
      <c r="E23" s="167"/>
    </row>
    <row r="24" spans="1:5" ht="79.2" x14ac:dyDescent="0.3">
      <c r="A24" s="179"/>
      <c r="B24" s="285" t="s">
        <v>143</v>
      </c>
      <c r="C24" s="187" t="s">
        <v>123</v>
      </c>
      <c r="D24" s="192" t="s">
        <v>195</v>
      </c>
      <c r="E24" s="167"/>
    </row>
    <row r="25" spans="1:5" ht="45.6" customHeight="1" x14ac:dyDescent="0.3">
      <c r="A25" s="179"/>
      <c r="B25" s="351" t="s">
        <v>144</v>
      </c>
      <c r="C25" s="350" t="s">
        <v>124</v>
      </c>
      <c r="D25" s="192" t="s">
        <v>196</v>
      </c>
      <c r="E25" s="167"/>
    </row>
    <row r="26" spans="1:5" ht="63.6" customHeight="1" x14ac:dyDescent="0.3">
      <c r="A26" s="179"/>
      <c r="B26" s="352"/>
      <c r="C26" s="347"/>
      <c r="D26" s="193" t="s">
        <v>193</v>
      </c>
      <c r="E26" s="167"/>
    </row>
    <row r="27" spans="1:5" ht="39.6" x14ac:dyDescent="0.3">
      <c r="A27" s="179"/>
      <c r="B27" s="285" t="s">
        <v>145</v>
      </c>
      <c r="C27" s="187" t="s">
        <v>125</v>
      </c>
      <c r="D27" s="193" t="s">
        <v>197</v>
      </c>
      <c r="E27" s="167"/>
    </row>
    <row r="28" spans="1:5" ht="66" x14ac:dyDescent="0.3">
      <c r="A28" s="179"/>
      <c r="B28" s="286" t="s">
        <v>146</v>
      </c>
      <c r="C28" s="188" t="s">
        <v>126</v>
      </c>
      <c r="D28" s="193" t="s">
        <v>198</v>
      </c>
      <c r="E28" s="167"/>
    </row>
    <row r="29" spans="1:5" ht="66" x14ac:dyDescent="0.3">
      <c r="A29" s="179"/>
      <c r="B29" s="285" t="s">
        <v>147</v>
      </c>
      <c r="C29" s="187" t="s">
        <v>127</v>
      </c>
      <c r="D29" s="195" t="s">
        <v>199</v>
      </c>
      <c r="E29" s="167"/>
    </row>
    <row r="30" spans="1:5" ht="79.2" x14ac:dyDescent="0.3">
      <c r="A30" s="179"/>
      <c r="B30" s="285" t="s">
        <v>148</v>
      </c>
      <c r="C30" s="187" t="s">
        <v>128</v>
      </c>
      <c r="D30" s="195" t="s">
        <v>200</v>
      </c>
      <c r="E30" s="167"/>
    </row>
    <row r="31" spans="1:5" x14ac:dyDescent="0.3">
      <c r="A31" s="179"/>
      <c r="B31" s="180"/>
      <c r="C31" s="180"/>
      <c r="D31" s="181"/>
      <c r="E31" s="167"/>
    </row>
    <row r="32" spans="1:5" ht="26.4" x14ac:dyDescent="0.3">
      <c r="A32" s="179"/>
      <c r="B32" s="180" t="s">
        <v>226</v>
      </c>
      <c r="C32" s="180"/>
      <c r="D32" s="181"/>
      <c r="E32" s="167"/>
    </row>
    <row r="33" spans="4:5" x14ac:dyDescent="0.3">
      <c r="D33" s="185"/>
      <c r="E33" s="167"/>
    </row>
    <row r="34" spans="4:5" x14ac:dyDescent="0.3">
      <c r="D34" s="185"/>
      <c r="E34" s="167"/>
    </row>
    <row r="35" spans="4:5" x14ac:dyDescent="0.3">
      <c r="D35" s="185"/>
      <c r="E35" s="167"/>
    </row>
  </sheetData>
  <sheetProtection password="FABD" sheet="1" objects="1" scenarios="1" selectLockedCells="1"/>
  <mergeCells count="13">
    <mergeCell ref="C25:C26"/>
    <mergeCell ref="B25:B26"/>
    <mergeCell ref="C9:C10"/>
    <mergeCell ref="B9:B10"/>
    <mergeCell ref="B19:B20"/>
    <mergeCell ref="C19:C20"/>
    <mergeCell ref="B15:B16"/>
    <mergeCell ref="C15:C16"/>
    <mergeCell ref="B5:B6"/>
    <mergeCell ref="C5:C6"/>
    <mergeCell ref="D5:D6"/>
    <mergeCell ref="C7:C8"/>
    <mergeCell ref="B7:B8"/>
  </mergeCells>
  <hyperlinks>
    <hyperlink ref="D7" r:id="rId1" display="https://www.umweltbundesamt.de/themen/chemikalien/chemikalien-management/nachhaltige-chemie/chemikalienleasing/chemikalienleasing-vorstellung"/>
    <hyperlink ref="D8" r:id="rId2"/>
    <hyperlink ref="D9" r:id="rId3" display="https://www.ressource-deutschland.de/instrumente/glossar/d/"/>
    <hyperlink ref="D10" r:id="rId4"/>
    <hyperlink ref="D11" r:id="rId5"/>
    <hyperlink ref="D12" r:id="rId6"/>
    <hyperlink ref="D13" r:id="rId7"/>
    <hyperlink ref="D14" r:id="rId8"/>
    <hyperlink ref="D15" r:id="rId9" display="https://www.umweltbundesamt.de/publikationen/glossar-ressourcenschutz"/>
    <hyperlink ref="D16" r:id="rId10"/>
    <hyperlink ref="D17" r:id="rId11"/>
    <hyperlink ref="D18" r:id="rId12"/>
    <hyperlink ref="D19" r:id="rId13" display="https://www.umweltbundesamt.de/publikationen/glossar-ressourcenschutz"/>
    <hyperlink ref="D20" r:id="rId14"/>
    <hyperlink ref="D21" r:id="rId15"/>
    <hyperlink ref="D22" r:id="rId16"/>
    <hyperlink ref="D23" r:id="rId17"/>
    <hyperlink ref="D24" r:id="rId18"/>
    <hyperlink ref="D25" r:id="rId19" display="https://www.ressource-deutschland.de/instrumente/glossar/r/"/>
    <hyperlink ref="D26" r:id="rId20"/>
    <hyperlink ref="D27" r:id="rId21" display="https://www.umweltbundesamt.de/publikationen/glossar-ressourcenschutz"/>
    <hyperlink ref="D28" r:id="rId22"/>
    <hyperlink ref="D29" r:id="rId23"/>
    <hyperlink ref="D30" r:id="rId24" display="'- VDI: Trennverfahren in chemischen Produktionsverfahren (https://www.ressource-deutschland.de/instrumente/prozessketten/verfahrenstechnische-trennverfahren/)"/>
  </hyperlinks>
  <pageMargins left="0.7" right="0.7" top="0.78740157499999996" bottom="0.78740157499999996" header="0.3" footer="0.3"/>
  <pageSetup paperSize="9" orientation="portrait" r:id="rId2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tabColor rgb="FFBDC9CD"/>
  </sheetPr>
  <dimension ref="B1:Y37"/>
  <sheetViews>
    <sheetView showGridLines="0" zoomScaleNormal="100" workbookViewId="0">
      <selection activeCell="I12" sqref="I12"/>
    </sheetView>
  </sheetViews>
  <sheetFormatPr baseColWidth="10" defaultRowHeight="14.4" x14ac:dyDescent="0.3"/>
  <cols>
    <col min="1" max="1" width="7.44140625" customWidth="1"/>
    <col min="2" max="2" width="60.6640625" customWidth="1"/>
    <col min="3" max="8" width="5.33203125" customWidth="1"/>
    <col min="9" max="9" width="14.5546875" customWidth="1"/>
    <col min="10" max="10" width="44.44140625" customWidth="1"/>
    <col min="11" max="12" width="11.44140625" style="50"/>
    <col min="13" max="13" width="11.44140625" style="52" customWidth="1"/>
    <col min="14" max="14" width="11.44140625" style="52"/>
    <col min="15" max="15" width="22.33203125" style="52" customWidth="1"/>
    <col min="16" max="21" width="11.44140625" style="52"/>
    <col min="22" max="24" width="11.44140625" style="50"/>
    <col min="25" max="25" width="11.5546875" style="50"/>
  </cols>
  <sheetData>
    <row r="1" spans="2:25" ht="15" customHeight="1" x14ac:dyDescent="0.3"/>
    <row r="2" spans="2:25" ht="21" customHeight="1" thickBot="1" x14ac:dyDescent="0.45">
      <c r="B2" s="37" t="s">
        <v>35</v>
      </c>
      <c r="C2" s="38"/>
      <c r="D2" s="38"/>
      <c r="E2" s="38"/>
      <c r="F2" s="38"/>
      <c r="G2" s="38"/>
      <c r="H2" s="38"/>
      <c r="I2" s="38"/>
      <c r="J2" s="38"/>
      <c r="M2" s="51"/>
    </row>
    <row r="3" spans="2:25" s="64" customFormat="1" ht="15.6" thickTop="1" thickBot="1" x14ac:dyDescent="0.35">
      <c r="B3" s="92"/>
      <c r="C3" s="92"/>
      <c r="D3" s="92"/>
      <c r="E3" s="92"/>
      <c r="F3" s="92"/>
      <c r="G3" s="92"/>
      <c r="H3" s="92"/>
      <c r="I3" s="92"/>
      <c r="J3" s="87"/>
      <c r="K3" s="50"/>
      <c r="L3" s="50"/>
      <c r="M3" s="102"/>
      <c r="N3" s="52"/>
      <c r="O3" s="52"/>
      <c r="P3" s="52"/>
      <c r="Q3" s="52"/>
      <c r="R3" s="52"/>
      <c r="S3" s="52"/>
      <c r="T3" s="52"/>
      <c r="U3" s="52"/>
      <c r="V3" s="50"/>
      <c r="W3" s="50"/>
      <c r="X3" s="50"/>
      <c r="Y3" s="50"/>
    </row>
    <row r="4" spans="2:25" s="64" customFormat="1" ht="79.8" x14ac:dyDescent="0.3">
      <c r="B4" s="307" t="s">
        <v>7</v>
      </c>
      <c r="C4" s="118" t="s">
        <v>87</v>
      </c>
      <c r="D4" s="119" t="s">
        <v>68</v>
      </c>
      <c r="E4" s="119" t="s">
        <v>69</v>
      </c>
      <c r="F4" s="119" t="s">
        <v>70</v>
      </c>
      <c r="G4" s="119" t="s">
        <v>71</v>
      </c>
      <c r="H4" s="120"/>
      <c r="I4" s="309" t="s">
        <v>26</v>
      </c>
      <c r="J4" s="311" t="s">
        <v>25</v>
      </c>
      <c r="K4" s="50"/>
      <c r="L4" s="50"/>
      <c r="M4" s="313"/>
      <c r="N4" s="313"/>
      <c r="O4" s="314"/>
      <c r="P4" s="306"/>
      <c r="Q4" s="306" t="s">
        <v>72</v>
      </c>
      <c r="R4" s="52"/>
      <c r="S4" s="52"/>
      <c r="T4" s="52"/>
      <c r="U4" s="52"/>
      <c r="V4" s="50"/>
      <c r="W4" s="50"/>
      <c r="X4" s="50"/>
      <c r="Y4" s="50"/>
    </row>
    <row r="5" spans="2:25" s="64" customFormat="1" ht="15.75" customHeight="1" thickBot="1" x14ac:dyDescent="0.35">
      <c r="B5" s="308"/>
      <c r="C5" s="158">
        <v>1</v>
      </c>
      <c r="D5" s="159">
        <v>2</v>
      </c>
      <c r="E5" s="159">
        <v>3</v>
      </c>
      <c r="F5" s="159">
        <v>4</v>
      </c>
      <c r="G5" s="159">
        <v>5</v>
      </c>
      <c r="H5" s="160" t="s">
        <v>15</v>
      </c>
      <c r="I5" s="310"/>
      <c r="J5" s="312"/>
      <c r="K5" s="50"/>
      <c r="L5" s="50"/>
      <c r="M5" s="313"/>
      <c r="N5" s="313"/>
      <c r="O5" s="314"/>
      <c r="P5" s="306"/>
      <c r="Q5" s="306"/>
      <c r="R5" s="52"/>
      <c r="S5" s="52"/>
      <c r="T5" s="52"/>
      <c r="U5" s="52"/>
      <c r="V5" s="50"/>
      <c r="W5" s="50"/>
      <c r="X5" s="50"/>
      <c r="Y5" s="50"/>
    </row>
    <row r="6" spans="2:25" s="64" customFormat="1" ht="31.2" x14ac:dyDescent="0.3">
      <c r="B6" s="287" t="s">
        <v>203</v>
      </c>
      <c r="C6" s="65"/>
      <c r="D6" s="66"/>
      <c r="E6" s="66"/>
      <c r="F6" s="66"/>
      <c r="G6" s="66"/>
      <c r="H6" s="266"/>
      <c r="I6" s="270"/>
      <c r="J6" s="273"/>
      <c r="K6" s="114">
        <f t="shared" ref="K6:K8" si="0">H6</f>
        <v>0</v>
      </c>
      <c r="L6" s="103" t="str">
        <f t="shared" ref="L6:L8" si="1">IF(K6=6,"0",IF(K6=0,"-",K6))</f>
        <v>-</v>
      </c>
      <c r="M6" s="104" t="str">
        <f t="shared" ref="M6:M8" si="2">IF(ISTEXT(B6),IFERROR(VLOOKUP(I6,Relevanz_fur_Unternehmen,2,0),""),"")</f>
        <v/>
      </c>
      <c r="N6" s="105" t="str">
        <f t="shared" ref="N6:N8" si="3">IFERROR(L6*M6,"-")</f>
        <v>-</v>
      </c>
      <c r="O6" s="105" t="str">
        <f t="shared" ref="O6:O8" si="4">IFERROR(IF((M6*L6)&gt;0,"ja","nein"),"")</f>
        <v/>
      </c>
      <c r="P6" s="106">
        <f t="shared" ref="P6:P8" si="5">IF(K6&gt;0,ISNUMBER(K6)*ISTEXT(I6),0)</f>
        <v>0</v>
      </c>
      <c r="Q6" s="106" t="str">
        <f t="shared" ref="Q6:Q8" si="6">IF(ISNUMBER(K6),IF(K6&gt;0,"x",""),"")</f>
        <v/>
      </c>
      <c r="R6" s="52"/>
      <c r="S6" s="52"/>
      <c r="T6" s="52"/>
      <c r="U6" s="52"/>
      <c r="V6" s="50"/>
      <c r="W6" s="50"/>
      <c r="X6" s="50"/>
      <c r="Y6" s="50"/>
    </row>
    <row r="7" spans="2:25" s="64" customFormat="1" ht="42" x14ac:dyDescent="0.3">
      <c r="B7" s="288" t="s">
        <v>204</v>
      </c>
      <c r="C7" s="146"/>
      <c r="D7" s="141"/>
      <c r="E7" s="141"/>
      <c r="F7" s="141"/>
      <c r="G7" s="141"/>
      <c r="H7" s="267"/>
      <c r="I7" s="271"/>
      <c r="J7" s="274"/>
      <c r="K7" s="114">
        <f t="shared" si="0"/>
        <v>0</v>
      </c>
      <c r="L7" s="103" t="str">
        <f t="shared" si="1"/>
        <v>-</v>
      </c>
      <c r="M7" s="104" t="str">
        <f t="shared" si="2"/>
        <v/>
      </c>
      <c r="N7" s="105" t="str">
        <f t="shared" si="3"/>
        <v>-</v>
      </c>
      <c r="O7" s="105" t="str">
        <f t="shared" si="4"/>
        <v/>
      </c>
      <c r="P7" s="106">
        <f t="shared" si="5"/>
        <v>0</v>
      </c>
      <c r="Q7" s="106" t="str">
        <f t="shared" si="6"/>
        <v/>
      </c>
      <c r="R7" s="52"/>
      <c r="S7" s="52"/>
      <c r="T7" s="52"/>
      <c r="U7" s="52"/>
      <c r="V7" s="50"/>
      <c r="W7" s="50"/>
      <c r="X7" s="50"/>
      <c r="Y7" s="50"/>
    </row>
    <row r="8" spans="2:25" s="64" customFormat="1" ht="26.4" x14ac:dyDescent="0.3">
      <c r="B8" s="70" t="s">
        <v>63</v>
      </c>
      <c r="C8" s="75"/>
      <c r="D8" s="76"/>
      <c r="E8" s="76"/>
      <c r="F8" s="76"/>
      <c r="G8" s="76"/>
      <c r="H8" s="268"/>
      <c r="I8" s="271"/>
      <c r="J8" s="275"/>
      <c r="K8" s="114">
        <f t="shared" si="0"/>
        <v>0</v>
      </c>
      <c r="L8" s="103" t="str">
        <f t="shared" si="1"/>
        <v>-</v>
      </c>
      <c r="M8" s="104" t="str">
        <f t="shared" si="2"/>
        <v/>
      </c>
      <c r="N8" s="105" t="str">
        <f t="shared" si="3"/>
        <v>-</v>
      </c>
      <c r="O8" s="105" t="str">
        <f t="shared" si="4"/>
        <v/>
      </c>
      <c r="P8" s="106">
        <f t="shared" si="5"/>
        <v>0</v>
      </c>
      <c r="Q8" s="106" t="str">
        <f t="shared" si="6"/>
        <v/>
      </c>
      <c r="R8" s="52"/>
      <c r="S8" s="52"/>
      <c r="T8" s="52"/>
      <c r="U8" s="52"/>
      <c r="V8" s="50"/>
      <c r="W8" s="50"/>
      <c r="X8" s="50"/>
      <c r="Y8" s="50"/>
    </row>
    <row r="9" spans="2:25" s="64" customFormat="1" ht="42" x14ac:dyDescent="0.3">
      <c r="B9" s="288" t="s">
        <v>205</v>
      </c>
      <c r="C9" s="146"/>
      <c r="D9" s="141"/>
      <c r="E9" s="141"/>
      <c r="F9" s="141"/>
      <c r="G9" s="141"/>
      <c r="H9" s="267"/>
      <c r="I9" s="271"/>
      <c r="J9" s="274"/>
      <c r="K9" s="114">
        <f t="shared" ref="K9:K13" si="7">H9</f>
        <v>0</v>
      </c>
      <c r="L9" s="103" t="str">
        <f t="shared" ref="L9:L13" si="8">IF(K9=6,"0",IF(K9=0,"-",K9))</f>
        <v>-</v>
      </c>
      <c r="M9" s="104" t="str">
        <f t="shared" ref="M9:M13" si="9">IF(ISTEXT(B9),IFERROR(VLOOKUP(I9,Relevanz_fur_Unternehmen,2,0),""),"")</f>
        <v/>
      </c>
      <c r="N9" s="105" t="str">
        <f t="shared" ref="N9:N13" si="10">IFERROR(L9*M9,"-")</f>
        <v>-</v>
      </c>
      <c r="O9" s="105" t="str">
        <f t="shared" ref="O9:O13" si="11">IFERROR(IF((M9*L9)&gt;0,"ja","nein"),"")</f>
        <v/>
      </c>
      <c r="P9" s="106">
        <f t="shared" ref="P9:P13" si="12">IF(K9&gt;0,ISNUMBER(K9)*ISTEXT(I9),0)</f>
        <v>0</v>
      </c>
      <c r="Q9" s="106" t="str">
        <f t="shared" ref="Q9:Q13" si="13">IF(ISNUMBER(K9),IF(K9&gt;0,"x",""),"")</f>
        <v/>
      </c>
      <c r="R9" s="52"/>
      <c r="S9" s="52"/>
      <c r="T9" s="52"/>
      <c r="U9" s="52"/>
      <c r="V9" s="50"/>
      <c r="W9" s="50"/>
      <c r="X9" s="50"/>
      <c r="Y9" s="50"/>
    </row>
    <row r="10" spans="2:25" s="64" customFormat="1" ht="26.4" x14ac:dyDescent="0.3">
      <c r="B10" s="70" t="s">
        <v>54</v>
      </c>
      <c r="C10" s="75"/>
      <c r="D10" s="76"/>
      <c r="E10" s="76"/>
      <c r="F10" s="76"/>
      <c r="G10" s="76"/>
      <c r="H10" s="268"/>
      <c r="I10" s="271"/>
      <c r="J10" s="275"/>
      <c r="K10" s="114">
        <f t="shared" si="7"/>
        <v>0</v>
      </c>
      <c r="L10" s="103" t="str">
        <f t="shared" si="8"/>
        <v>-</v>
      </c>
      <c r="M10" s="104" t="str">
        <f t="shared" si="9"/>
        <v/>
      </c>
      <c r="N10" s="105" t="str">
        <f t="shared" si="10"/>
        <v>-</v>
      </c>
      <c r="O10" s="105" t="str">
        <f t="shared" si="11"/>
        <v/>
      </c>
      <c r="P10" s="106">
        <f t="shared" si="12"/>
        <v>0</v>
      </c>
      <c r="Q10" s="106" t="str">
        <f t="shared" si="13"/>
        <v/>
      </c>
      <c r="R10" s="52"/>
      <c r="S10" s="52"/>
      <c r="T10" s="52"/>
      <c r="U10" s="52"/>
      <c r="V10" s="50"/>
      <c r="W10" s="50"/>
      <c r="X10" s="50"/>
      <c r="Y10" s="50"/>
    </row>
    <row r="11" spans="2:25" s="64" customFormat="1" ht="28.8" x14ac:dyDescent="0.3">
      <c r="B11" s="288" t="s">
        <v>206</v>
      </c>
      <c r="C11" s="146"/>
      <c r="D11" s="141"/>
      <c r="E11" s="141"/>
      <c r="F11" s="141"/>
      <c r="G11" s="141"/>
      <c r="H11" s="267"/>
      <c r="I11" s="271"/>
      <c r="J11" s="274"/>
      <c r="K11" s="114">
        <f t="shared" si="7"/>
        <v>0</v>
      </c>
      <c r="L11" s="103" t="str">
        <f t="shared" si="8"/>
        <v>-</v>
      </c>
      <c r="M11" s="104" t="str">
        <f t="shared" si="9"/>
        <v/>
      </c>
      <c r="N11" s="105" t="str">
        <f t="shared" si="10"/>
        <v>-</v>
      </c>
      <c r="O11" s="105" t="str">
        <f t="shared" si="11"/>
        <v/>
      </c>
      <c r="P11" s="106">
        <f t="shared" si="12"/>
        <v>0</v>
      </c>
      <c r="Q11" s="106" t="str">
        <f t="shared" si="13"/>
        <v/>
      </c>
      <c r="R11" s="52"/>
      <c r="S11" s="52"/>
      <c r="T11" s="52"/>
      <c r="U11" s="52"/>
      <c r="V11" s="50"/>
      <c r="W11" s="50"/>
      <c r="X11" s="50"/>
      <c r="Y11" s="50"/>
    </row>
    <row r="12" spans="2:25" s="64" customFormat="1" ht="26.4" x14ac:dyDescent="0.3">
      <c r="B12" s="70" t="s">
        <v>57</v>
      </c>
      <c r="C12" s="75"/>
      <c r="D12" s="76"/>
      <c r="E12" s="76"/>
      <c r="F12" s="76"/>
      <c r="G12" s="76"/>
      <c r="H12" s="268"/>
      <c r="I12" s="271"/>
      <c r="J12" s="275"/>
      <c r="K12" s="114">
        <f t="shared" si="7"/>
        <v>0</v>
      </c>
      <c r="L12" s="103" t="str">
        <f t="shared" si="8"/>
        <v>-</v>
      </c>
      <c r="M12" s="104" t="str">
        <f t="shared" si="9"/>
        <v/>
      </c>
      <c r="N12" s="105" t="str">
        <f t="shared" si="10"/>
        <v>-</v>
      </c>
      <c r="O12" s="105" t="str">
        <f t="shared" si="11"/>
        <v/>
      </c>
      <c r="P12" s="106">
        <f t="shared" si="12"/>
        <v>0</v>
      </c>
      <c r="Q12" s="106" t="str">
        <f t="shared" si="13"/>
        <v/>
      </c>
      <c r="R12" s="52"/>
      <c r="S12" s="52"/>
      <c r="T12" s="52"/>
      <c r="U12" s="52"/>
      <c r="V12" s="50"/>
      <c r="W12" s="50"/>
      <c r="X12" s="50"/>
      <c r="Y12" s="50"/>
    </row>
    <row r="13" spans="2:25" s="64" customFormat="1" ht="55.2" x14ac:dyDescent="0.3">
      <c r="B13" s="288" t="s">
        <v>207</v>
      </c>
      <c r="C13" s="146"/>
      <c r="D13" s="141"/>
      <c r="E13" s="141"/>
      <c r="F13" s="141"/>
      <c r="G13" s="141"/>
      <c r="H13" s="267"/>
      <c r="I13" s="271"/>
      <c r="J13" s="274"/>
      <c r="K13" s="114">
        <f t="shared" si="7"/>
        <v>0</v>
      </c>
      <c r="L13" s="103" t="str">
        <f t="shared" si="8"/>
        <v>-</v>
      </c>
      <c r="M13" s="104" t="str">
        <f t="shared" si="9"/>
        <v/>
      </c>
      <c r="N13" s="105" t="str">
        <f t="shared" si="10"/>
        <v>-</v>
      </c>
      <c r="O13" s="105" t="str">
        <f t="shared" si="11"/>
        <v/>
      </c>
      <c r="P13" s="106">
        <f t="shared" si="12"/>
        <v>0</v>
      </c>
      <c r="Q13" s="106" t="str">
        <f t="shared" si="13"/>
        <v/>
      </c>
      <c r="R13" s="52"/>
      <c r="S13" s="52"/>
      <c r="T13" s="52"/>
      <c r="U13" s="52"/>
      <c r="V13" s="50"/>
      <c r="W13" s="50"/>
      <c r="X13" s="50"/>
      <c r="Y13" s="50"/>
    </row>
    <row r="14" spans="2:25" s="64" customFormat="1" ht="31.2" x14ac:dyDescent="0.3">
      <c r="B14" s="289" t="s">
        <v>208</v>
      </c>
      <c r="C14" s="75"/>
      <c r="D14" s="76"/>
      <c r="E14" s="76"/>
      <c r="F14" s="76"/>
      <c r="G14" s="76"/>
      <c r="H14" s="268"/>
      <c r="I14" s="271"/>
      <c r="J14" s="275"/>
      <c r="K14" s="114">
        <f t="shared" ref="K14" si="14">H14</f>
        <v>0</v>
      </c>
      <c r="L14" s="103" t="str">
        <f t="shared" ref="L14" si="15">IF(K14=6,"0",IF(K14=0,"-",K14))</f>
        <v>-</v>
      </c>
      <c r="M14" s="104" t="str">
        <f t="shared" ref="M14" si="16">IF(ISTEXT(B14),IFERROR(VLOOKUP(I14,Relevanz_fur_Unternehmen,2,0),""),"")</f>
        <v/>
      </c>
      <c r="N14" s="105" t="str">
        <f t="shared" ref="N14" si="17">IFERROR(L14*M14,"-")</f>
        <v>-</v>
      </c>
      <c r="O14" s="105" t="str">
        <f t="shared" ref="O14" si="18">IFERROR(IF((M14*L14)&gt;0,"ja","nein"),"")</f>
        <v/>
      </c>
      <c r="P14" s="106">
        <f t="shared" ref="P14" si="19">IF(K14&gt;0,ISNUMBER(K14)*ISTEXT(I14),0)</f>
        <v>0</v>
      </c>
      <c r="Q14" s="106" t="str">
        <f t="shared" ref="Q14" si="20">IF(ISNUMBER(K14),IF(K14&gt;0,"x",""),"")</f>
        <v/>
      </c>
      <c r="R14" s="52"/>
      <c r="S14" s="52"/>
      <c r="T14" s="52"/>
      <c r="U14" s="52"/>
      <c r="V14" s="50"/>
      <c r="W14" s="50"/>
      <c r="X14" s="50"/>
      <c r="Y14" s="50"/>
    </row>
    <row r="15" spans="2:25" s="64" customFormat="1" ht="42.6" thickBot="1" x14ac:dyDescent="0.35">
      <c r="B15" s="290" t="s">
        <v>209</v>
      </c>
      <c r="C15" s="165"/>
      <c r="D15" s="163"/>
      <c r="E15" s="163"/>
      <c r="F15" s="163"/>
      <c r="G15" s="163"/>
      <c r="H15" s="269"/>
      <c r="I15" s="272"/>
      <c r="J15" s="276"/>
      <c r="K15" s="114">
        <f t="shared" ref="K15" si="21">H15</f>
        <v>0</v>
      </c>
      <c r="L15" s="103" t="str">
        <f t="shared" ref="L15" si="22">IF(K15=6,"0",IF(K15=0,"-",K15))</f>
        <v>-</v>
      </c>
      <c r="M15" s="104" t="str">
        <f t="shared" ref="M15" si="23">IF(ISTEXT(B15),IFERROR(VLOOKUP(I15,Relevanz_fur_Unternehmen,2,0),""),"")</f>
        <v/>
      </c>
      <c r="N15" s="105" t="str">
        <f t="shared" ref="N15" si="24">IFERROR(L15*M15,"-")</f>
        <v>-</v>
      </c>
      <c r="O15" s="105" t="str">
        <f t="shared" ref="O15" si="25">IFERROR(IF((M15*L15)&gt;0,"ja","nein"),"")</f>
        <v/>
      </c>
      <c r="P15" s="106">
        <f t="shared" ref="P15" si="26">IF(K15&gt;0,ISNUMBER(K15)*ISTEXT(I15),0)</f>
        <v>0</v>
      </c>
      <c r="Q15" s="106" t="str">
        <f t="shared" ref="Q15" si="27">IF(ISNUMBER(K15),IF(K15&gt;0,"x",""),"")</f>
        <v/>
      </c>
      <c r="R15" s="52"/>
      <c r="S15" s="52"/>
      <c r="T15" s="52"/>
      <c r="U15" s="52"/>
      <c r="V15" s="50"/>
      <c r="W15" s="50"/>
      <c r="X15" s="50"/>
      <c r="Y15" s="50"/>
    </row>
    <row r="16" spans="2:25" s="64" customFormat="1" ht="15" hidden="1" thickBot="1" x14ac:dyDescent="0.35">
      <c r="B16" s="39"/>
      <c r="C16" s="79"/>
      <c r="D16" s="80"/>
      <c r="E16" s="80"/>
      <c r="F16" s="80"/>
      <c r="G16" s="80"/>
      <c r="H16" s="81"/>
      <c r="I16" s="26"/>
      <c r="J16" s="27"/>
      <c r="K16" s="50"/>
      <c r="L16" s="103"/>
      <c r="M16" s="264"/>
      <c r="N16" s="105"/>
      <c r="O16" s="105"/>
      <c r="P16" s="106"/>
      <c r="Q16" s="106"/>
      <c r="R16" s="52"/>
      <c r="S16" s="52"/>
      <c r="T16" s="52"/>
      <c r="U16" s="52"/>
      <c r="V16" s="50"/>
      <c r="W16" s="50"/>
      <c r="X16" s="50"/>
      <c r="Y16" s="50"/>
    </row>
    <row r="17" spans="2:25" s="64" customFormat="1" x14ac:dyDescent="0.3">
      <c r="B17" s="166"/>
      <c r="C17" s="82"/>
      <c r="D17" s="82"/>
      <c r="E17" s="82"/>
      <c r="F17" s="82"/>
      <c r="G17" s="82"/>
      <c r="H17" s="82"/>
      <c r="K17" s="50"/>
      <c r="L17" s="50"/>
      <c r="M17" s="52"/>
      <c r="N17" s="52"/>
      <c r="O17" s="52"/>
      <c r="P17" s="106"/>
      <c r="Q17" s="52"/>
      <c r="R17" s="52"/>
      <c r="S17" s="52"/>
      <c r="T17" s="52"/>
      <c r="U17" s="52"/>
      <c r="V17" s="50"/>
      <c r="W17" s="50"/>
      <c r="X17" s="50"/>
      <c r="Y17" s="50"/>
    </row>
    <row r="18" spans="2:25" s="64" customFormat="1" x14ac:dyDescent="0.3">
      <c r="B18" s="40" t="s">
        <v>29</v>
      </c>
      <c r="C18" s="41" t="str">
        <f>IFERROR(SUMIF(O6:O16,"ja",N6:N16)/SUMIF(O6:O16,"ja",M6:M16),"-")</f>
        <v>-</v>
      </c>
      <c r="D18" s="40" t="str">
        <f>"("&amp;IFERROR(VLOOKUP(ROUND(C18,0),Einstufung,2),"-")&amp;")"</f>
        <v>(-)</v>
      </c>
      <c r="E18" s="42"/>
      <c r="F18" s="82"/>
      <c r="G18" s="82"/>
      <c r="H18" s="82"/>
      <c r="I18" s="3"/>
      <c r="J18" s="24"/>
      <c r="K18" s="50"/>
      <c r="L18" s="50"/>
      <c r="M18" s="52"/>
      <c r="N18" s="52"/>
      <c r="O18" s="52"/>
      <c r="P18" s="52"/>
      <c r="Q18" s="52"/>
      <c r="R18" s="52"/>
      <c r="S18" s="52"/>
      <c r="T18" s="52"/>
      <c r="U18" s="52"/>
      <c r="V18" s="50"/>
      <c r="W18" s="50"/>
      <c r="X18" s="50"/>
      <c r="Y18" s="50"/>
    </row>
    <row r="19" spans="2:25" s="64" customFormat="1" x14ac:dyDescent="0.3">
      <c r="B19" s="83">
        <f>SUM(P6:P16)/COUNT(P6:P16)</f>
        <v>0</v>
      </c>
      <c r="C19" s="43"/>
      <c r="D19" s="84"/>
      <c r="E19" s="44"/>
      <c r="F19" s="85"/>
      <c r="G19" s="85"/>
      <c r="H19" s="85"/>
      <c r="I19" s="45"/>
      <c r="J19" s="1"/>
      <c r="K19" s="50"/>
      <c r="L19" s="50"/>
      <c r="M19" s="52"/>
      <c r="N19" s="52"/>
      <c r="O19" s="52"/>
      <c r="P19" s="52"/>
      <c r="Q19" s="52"/>
      <c r="R19" s="52"/>
      <c r="S19" s="52"/>
      <c r="T19" s="52"/>
      <c r="U19" s="52"/>
      <c r="V19" s="50"/>
      <c r="W19" s="50"/>
      <c r="X19" s="50"/>
      <c r="Y19" s="50"/>
    </row>
    <row r="20" spans="2:25" s="64" customFormat="1" x14ac:dyDescent="0.3">
      <c r="B20" s="85"/>
      <c r="C20" s="46"/>
      <c r="D20" s="47"/>
      <c r="E20" s="48"/>
      <c r="F20" s="85"/>
      <c r="G20" s="85"/>
      <c r="H20" s="85"/>
      <c r="I20" s="85"/>
      <c r="J20" s="1"/>
      <c r="K20" s="50"/>
      <c r="L20" s="50"/>
      <c r="M20" s="52"/>
      <c r="N20" s="52"/>
      <c r="O20" s="52"/>
      <c r="P20" s="52"/>
      <c r="Q20" s="52"/>
      <c r="R20" s="52"/>
      <c r="S20" s="52"/>
      <c r="T20" s="52"/>
      <c r="U20" s="52"/>
      <c r="V20" s="50"/>
      <c r="W20" s="50"/>
      <c r="X20" s="50"/>
      <c r="Y20" s="50"/>
    </row>
    <row r="21" spans="2:25" s="64" customFormat="1" x14ac:dyDescent="0.3">
      <c r="B21" s="85"/>
      <c r="C21" s="85"/>
      <c r="D21" s="85"/>
      <c r="E21" s="85"/>
      <c r="F21" s="85"/>
      <c r="G21" s="85"/>
      <c r="H21" s="85"/>
      <c r="I21" s="85"/>
      <c r="J21" s="1"/>
      <c r="K21" s="50"/>
      <c r="L21" s="50"/>
      <c r="M21" s="52"/>
      <c r="N21" s="52"/>
      <c r="O21" s="52"/>
      <c r="P21" s="52"/>
      <c r="Q21" s="52"/>
      <c r="R21" s="52"/>
      <c r="S21" s="52"/>
      <c r="T21" s="52"/>
      <c r="U21" s="52"/>
      <c r="V21" s="50"/>
      <c r="W21" s="50"/>
      <c r="X21" s="50"/>
      <c r="Y21" s="50"/>
    </row>
    <row r="22" spans="2:25" s="64" customFormat="1" x14ac:dyDescent="0.3">
      <c r="B22" s="86"/>
      <c r="C22" s="85"/>
      <c r="D22" s="85"/>
      <c r="E22" s="85"/>
      <c r="F22" s="85"/>
      <c r="G22" s="85"/>
      <c r="H22" s="85"/>
      <c r="I22" s="85"/>
      <c r="J22" s="1"/>
      <c r="K22" s="50"/>
      <c r="L22" s="50"/>
      <c r="M22" s="52"/>
      <c r="N22" s="52"/>
      <c r="O22" s="52"/>
      <c r="P22" s="52"/>
      <c r="Q22" s="52"/>
      <c r="R22" s="52"/>
      <c r="S22" s="52"/>
      <c r="T22" s="52"/>
      <c r="U22" s="52"/>
      <c r="V22" s="50"/>
      <c r="W22" s="50"/>
      <c r="X22" s="50"/>
      <c r="Y22" s="50"/>
    </row>
    <row r="23" spans="2:25" s="64" customFormat="1" x14ac:dyDescent="0.3">
      <c r="J23" s="63"/>
      <c r="K23" s="50"/>
      <c r="L23" s="50"/>
      <c r="M23" s="52"/>
      <c r="N23" s="52"/>
      <c r="O23" s="52"/>
      <c r="P23" s="52"/>
      <c r="Q23" s="52"/>
      <c r="R23" s="52"/>
      <c r="S23" s="52"/>
      <c r="T23" s="52"/>
      <c r="U23" s="52"/>
      <c r="V23" s="50"/>
      <c r="W23" s="50"/>
      <c r="X23" s="50"/>
      <c r="Y23" s="50"/>
    </row>
    <row r="24" spans="2:25" s="64" customFormat="1" x14ac:dyDescent="0.3">
      <c r="J24" s="82"/>
      <c r="K24" s="50"/>
      <c r="L24" s="50"/>
      <c r="M24" s="52"/>
      <c r="N24" s="52"/>
      <c r="O24" s="52"/>
      <c r="P24" s="52"/>
      <c r="Q24" s="52"/>
      <c r="R24" s="52"/>
      <c r="S24" s="52"/>
      <c r="T24" s="52"/>
      <c r="U24" s="52"/>
      <c r="V24" s="50"/>
      <c r="W24" s="50"/>
      <c r="X24" s="50"/>
      <c r="Y24" s="50"/>
    </row>
    <row r="25" spans="2:25" s="64" customFormat="1" x14ac:dyDescent="0.3">
      <c r="K25" s="50"/>
      <c r="L25" s="50"/>
      <c r="M25" s="52"/>
      <c r="N25" s="52"/>
      <c r="O25" s="52"/>
      <c r="P25" s="52"/>
      <c r="Q25" s="52"/>
      <c r="R25" s="52"/>
      <c r="S25" s="52"/>
      <c r="T25" s="52"/>
      <c r="U25" s="52"/>
      <c r="V25" s="50"/>
      <c r="W25" s="50"/>
      <c r="X25" s="50"/>
      <c r="Y25" s="50"/>
    </row>
    <row r="26" spans="2:25" s="64" customFormat="1" x14ac:dyDescent="0.3">
      <c r="K26" s="50"/>
      <c r="L26" s="50"/>
      <c r="M26" s="52"/>
      <c r="N26" s="52"/>
      <c r="O26" s="52"/>
      <c r="P26" s="52"/>
      <c r="Q26" s="52"/>
      <c r="R26" s="52"/>
      <c r="S26" s="52"/>
      <c r="T26" s="52"/>
      <c r="U26" s="52"/>
      <c r="V26" s="50"/>
      <c r="W26" s="50"/>
      <c r="X26" s="50"/>
      <c r="Y26" s="50"/>
    </row>
    <row r="27" spans="2:25" s="64" customFormat="1" x14ac:dyDescent="0.3">
      <c r="K27" s="50"/>
      <c r="L27" s="50"/>
      <c r="M27" s="52"/>
      <c r="N27" s="52"/>
      <c r="O27" s="52"/>
      <c r="P27" s="52"/>
      <c r="Q27" s="52"/>
      <c r="R27" s="52"/>
      <c r="S27" s="52"/>
      <c r="T27" s="52"/>
      <c r="U27" s="52"/>
      <c r="V27" s="50"/>
      <c r="W27" s="50"/>
      <c r="X27" s="50"/>
      <c r="Y27" s="50"/>
    </row>
    <row r="28" spans="2:25" s="64" customFormat="1" x14ac:dyDescent="0.3">
      <c r="K28" s="50"/>
      <c r="L28" s="50"/>
      <c r="M28" s="52"/>
      <c r="N28" s="52"/>
      <c r="O28" s="52"/>
      <c r="P28" s="52"/>
      <c r="Q28" s="52"/>
      <c r="R28" s="52"/>
      <c r="S28" s="52"/>
      <c r="T28" s="52"/>
      <c r="U28" s="52"/>
      <c r="V28" s="50"/>
      <c r="W28" s="50"/>
      <c r="X28" s="50"/>
      <c r="Y28" s="50"/>
    </row>
    <row r="29" spans="2:25" s="64" customFormat="1" x14ac:dyDescent="0.3">
      <c r="K29" s="50"/>
      <c r="L29" s="50"/>
      <c r="M29" s="52"/>
      <c r="N29" s="52"/>
      <c r="O29" s="52"/>
      <c r="P29" s="52"/>
      <c r="Q29" s="52"/>
      <c r="R29" s="52"/>
      <c r="S29" s="52"/>
      <c r="T29" s="52"/>
      <c r="U29" s="52"/>
      <c r="V29" s="50"/>
      <c r="W29" s="50"/>
      <c r="X29" s="50"/>
      <c r="Y29" s="50"/>
    </row>
    <row r="30" spans="2:25" s="64" customFormat="1" x14ac:dyDescent="0.3">
      <c r="K30" s="50"/>
      <c r="L30" s="50"/>
      <c r="M30" s="52"/>
      <c r="N30" s="52"/>
      <c r="O30" s="52"/>
      <c r="P30" s="52"/>
      <c r="Q30" s="52"/>
      <c r="R30" s="52"/>
      <c r="S30" s="52"/>
      <c r="T30" s="52"/>
      <c r="U30" s="52"/>
      <c r="V30" s="50"/>
      <c r="W30" s="50"/>
      <c r="X30" s="50"/>
      <c r="Y30" s="50"/>
    </row>
    <row r="31" spans="2:25" s="64" customFormat="1" x14ac:dyDescent="0.3">
      <c r="K31" s="50"/>
      <c r="L31" s="50"/>
      <c r="M31" s="52"/>
      <c r="N31" s="52"/>
      <c r="O31" s="52"/>
      <c r="P31" s="52"/>
      <c r="Q31" s="52"/>
      <c r="R31" s="52"/>
      <c r="S31" s="52"/>
      <c r="T31" s="52"/>
      <c r="U31" s="52"/>
      <c r="V31" s="50"/>
      <c r="W31" s="50"/>
      <c r="X31" s="50"/>
      <c r="Y31" s="50"/>
    </row>
    <row r="32" spans="2:25" s="64" customFormat="1" x14ac:dyDescent="0.3">
      <c r="K32" s="50"/>
      <c r="L32" s="50"/>
      <c r="M32" s="52"/>
      <c r="N32" s="52"/>
      <c r="O32" s="52"/>
      <c r="P32" s="52"/>
      <c r="Q32" s="52"/>
      <c r="R32" s="52"/>
      <c r="S32" s="52"/>
      <c r="T32" s="52"/>
      <c r="U32" s="52"/>
      <c r="V32" s="50"/>
      <c r="W32" s="50"/>
      <c r="X32" s="50"/>
      <c r="Y32" s="50"/>
    </row>
    <row r="33" spans="11:25" s="64" customFormat="1" x14ac:dyDescent="0.3">
      <c r="K33" s="50"/>
      <c r="L33" s="50"/>
      <c r="M33" s="52"/>
      <c r="N33" s="52"/>
      <c r="O33" s="52"/>
      <c r="P33" s="52"/>
      <c r="Q33" s="52"/>
      <c r="R33" s="52"/>
      <c r="S33" s="52"/>
      <c r="T33" s="52"/>
      <c r="U33" s="52"/>
      <c r="V33" s="50"/>
      <c r="W33" s="50"/>
      <c r="X33" s="50"/>
      <c r="Y33" s="50"/>
    </row>
    <row r="34" spans="11:25" s="64" customFormat="1" x14ac:dyDescent="0.3">
      <c r="K34" s="50"/>
      <c r="L34" s="50"/>
      <c r="M34" s="52"/>
      <c r="N34" s="52"/>
      <c r="O34" s="52"/>
      <c r="P34" s="52"/>
      <c r="Q34" s="52"/>
      <c r="R34" s="52"/>
      <c r="S34" s="52"/>
      <c r="T34" s="52"/>
      <c r="U34" s="52"/>
      <c r="V34" s="50"/>
      <c r="W34" s="50"/>
      <c r="X34" s="50"/>
      <c r="Y34" s="50"/>
    </row>
    <row r="35" spans="11:25" s="64" customFormat="1" x14ac:dyDescent="0.3">
      <c r="K35" s="50"/>
      <c r="L35" s="50"/>
      <c r="M35" s="52"/>
      <c r="N35" s="52"/>
      <c r="O35" s="52"/>
      <c r="P35" s="52"/>
      <c r="Q35" s="52"/>
      <c r="R35" s="52"/>
      <c r="S35" s="52"/>
      <c r="T35" s="52"/>
      <c r="U35" s="52"/>
      <c r="V35" s="50"/>
      <c r="W35" s="50"/>
      <c r="X35" s="50"/>
      <c r="Y35" s="50"/>
    </row>
    <row r="36" spans="11:25" s="64" customFormat="1" x14ac:dyDescent="0.3">
      <c r="K36" s="50"/>
      <c r="L36" s="50"/>
      <c r="M36" s="52"/>
      <c r="N36" s="52"/>
      <c r="O36" s="52"/>
      <c r="P36" s="52"/>
      <c r="Q36" s="52"/>
      <c r="R36" s="52"/>
      <c r="S36" s="52"/>
      <c r="T36" s="52"/>
      <c r="U36" s="52"/>
      <c r="V36" s="50"/>
      <c r="W36" s="50"/>
      <c r="X36" s="50"/>
      <c r="Y36" s="50"/>
    </row>
    <row r="37" spans="11:25" s="64" customFormat="1" x14ac:dyDescent="0.3">
      <c r="K37" s="50"/>
      <c r="L37" s="50"/>
      <c r="M37" s="52"/>
      <c r="N37" s="52"/>
      <c r="O37" s="52"/>
      <c r="P37" s="52"/>
      <c r="Q37" s="52"/>
      <c r="R37" s="52"/>
      <c r="S37" s="52"/>
      <c r="T37" s="52"/>
      <c r="U37" s="52"/>
      <c r="V37" s="50"/>
      <c r="W37" s="50"/>
      <c r="X37" s="50"/>
      <c r="Y37" s="50"/>
    </row>
  </sheetData>
  <sheetProtection password="FABD" sheet="1" objects="1" scenarios="1" selectLockedCells="1"/>
  <mergeCells count="8">
    <mergeCell ref="P4:P5"/>
    <mergeCell ref="Q4:Q5"/>
    <mergeCell ref="B4:B5"/>
    <mergeCell ref="I4:I5"/>
    <mergeCell ref="J4:J5"/>
    <mergeCell ref="M4:M5"/>
    <mergeCell ref="N4:N5"/>
    <mergeCell ref="O4:O5"/>
  </mergeCells>
  <conditionalFormatting sqref="C16:I16 C6:H8 C10:H12">
    <cfRule type="expression" dxfId="336" priority="117">
      <formula>$P6=0</formula>
    </cfRule>
    <cfRule type="expression" dxfId="335" priority="118">
      <formula>$P6=1</formula>
    </cfRule>
  </conditionalFormatting>
  <conditionalFormatting sqref="I16">
    <cfRule type="cellIs" dxfId="334" priority="113" operator="equal">
      <formula>"hoch"</formula>
    </cfRule>
    <cfRule type="cellIs" dxfId="333" priority="114" operator="equal">
      <formula>"mittel"</formula>
    </cfRule>
    <cfRule type="cellIs" dxfId="332" priority="115" operator="equal">
      <formula>"gering"</formula>
    </cfRule>
    <cfRule type="cellIs" dxfId="331" priority="116" operator="equal">
      <formula>"nicht relevant"</formula>
    </cfRule>
  </conditionalFormatting>
  <conditionalFormatting sqref="I6:I8 I10:I12">
    <cfRule type="expression" dxfId="330" priority="93">
      <formula>$N6=0</formula>
    </cfRule>
    <cfRule type="expression" dxfId="329" priority="94">
      <formula>$N6=1</formula>
    </cfRule>
  </conditionalFormatting>
  <conditionalFormatting sqref="I6:I8 I10:I12">
    <cfRule type="cellIs" dxfId="328" priority="89" operator="equal">
      <formula>"hoch"</formula>
    </cfRule>
    <cfRule type="cellIs" dxfId="327" priority="90" operator="equal">
      <formula>"mittel"</formula>
    </cfRule>
    <cfRule type="cellIs" dxfId="326" priority="91" operator="equal">
      <formula>"gering"</formula>
    </cfRule>
    <cfRule type="cellIs" dxfId="325" priority="92" operator="equal">
      <formula>"nicht relevant"</formula>
    </cfRule>
  </conditionalFormatting>
  <conditionalFormatting sqref="I6:I8 I10:I12">
    <cfRule type="expression" dxfId="324" priority="87">
      <formula>$N6=0</formula>
    </cfRule>
    <cfRule type="expression" dxfId="323" priority="88">
      <formula>$N6=1</formula>
    </cfRule>
  </conditionalFormatting>
  <conditionalFormatting sqref="I6:I8 I10:I12">
    <cfRule type="cellIs" dxfId="322" priority="83" operator="equal">
      <formula>"hoch"</formula>
    </cfRule>
    <cfRule type="cellIs" dxfId="321" priority="84" operator="equal">
      <formula>"mittel"</formula>
    </cfRule>
    <cfRule type="cellIs" dxfId="320" priority="85" operator="equal">
      <formula>"gering"</formula>
    </cfRule>
    <cfRule type="cellIs" dxfId="319" priority="86" operator="equal">
      <formula>"nicht relevant"</formula>
    </cfRule>
  </conditionalFormatting>
  <conditionalFormatting sqref="I15">
    <cfRule type="expression" dxfId="318" priority="47">
      <formula>$N15=0</formula>
    </cfRule>
    <cfRule type="expression" dxfId="317" priority="48">
      <formula>$N15=1</formula>
    </cfRule>
  </conditionalFormatting>
  <conditionalFormatting sqref="I15">
    <cfRule type="cellIs" dxfId="316" priority="43" operator="equal">
      <formula>"hoch"</formula>
    </cfRule>
    <cfRule type="cellIs" dxfId="315" priority="44" operator="equal">
      <formula>"mittel"</formula>
    </cfRule>
    <cfRule type="cellIs" dxfId="314" priority="45" operator="equal">
      <formula>"gering"</formula>
    </cfRule>
    <cfRule type="cellIs" dxfId="313" priority="46" operator="equal">
      <formula>"nicht relevant"</formula>
    </cfRule>
  </conditionalFormatting>
  <conditionalFormatting sqref="C14:H14">
    <cfRule type="expression" dxfId="312" priority="57">
      <formula>$P14=0</formula>
    </cfRule>
    <cfRule type="expression" dxfId="311" priority="58">
      <formula>$P14=1</formula>
    </cfRule>
  </conditionalFormatting>
  <conditionalFormatting sqref="I14">
    <cfRule type="expression" dxfId="310" priority="55">
      <formula>$N14=0</formula>
    </cfRule>
    <cfRule type="expression" dxfId="309" priority="56">
      <formula>$N14=1</formula>
    </cfRule>
  </conditionalFormatting>
  <conditionalFormatting sqref="I14">
    <cfRule type="cellIs" dxfId="308" priority="51" operator="equal">
      <formula>"hoch"</formula>
    </cfRule>
    <cfRule type="cellIs" dxfId="307" priority="52" operator="equal">
      <formula>"mittel"</formula>
    </cfRule>
    <cfRule type="cellIs" dxfId="306" priority="53" operator="equal">
      <formula>"gering"</formula>
    </cfRule>
    <cfRule type="cellIs" dxfId="305" priority="54" operator="equal">
      <formula>"nicht relevant"</formula>
    </cfRule>
  </conditionalFormatting>
  <conditionalFormatting sqref="C15:H15">
    <cfRule type="expression" dxfId="304" priority="25">
      <formula>$P15=0</formula>
    </cfRule>
    <cfRule type="expression" dxfId="303" priority="26">
      <formula>$P15=1</formula>
    </cfRule>
  </conditionalFormatting>
  <conditionalFormatting sqref="I13">
    <cfRule type="expression" dxfId="302" priority="15">
      <formula>$N13=0</formula>
    </cfRule>
    <cfRule type="expression" dxfId="301" priority="16">
      <formula>$N13=1</formula>
    </cfRule>
  </conditionalFormatting>
  <conditionalFormatting sqref="I13">
    <cfRule type="cellIs" dxfId="300" priority="11" operator="equal">
      <formula>"hoch"</formula>
    </cfRule>
    <cfRule type="cellIs" dxfId="299" priority="12" operator="equal">
      <formula>"mittel"</formula>
    </cfRule>
    <cfRule type="cellIs" dxfId="298" priority="13" operator="equal">
      <formula>"gering"</formula>
    </cfRule>
    <cfRule type="cellIs" dxfId="297" priority="14" operator="equal">
      <formula>"nicht relevant"</formula>
    </cfRule>
  </conditionalFormatting>
  <conditionalFormatting sqref="C13:H13">
    <cfRule type="expression" dxfId="296" priority="9">
      <formula>$P13=0</formula>
    </cfRule>
    <cfRule type="expression" dxfId="295" priority="10">
      <formula>$P13=1</formula>
    </cfRule>
  </conditionalFormatting>
  <conditionalFormatting sqref="I9">
    <cfRule type="expression" dxfId="294" priority="7">
      <formula>$N9=0</formula>
    </cfRule>
    <cfRule type="expression" dxfId="293" priority="8">
      <formula>$N9=1</formula>
    </cfRule>
  </conditionalFormatting>
  <conditionalFormatting sqref="I9">
    <cfRule type="cellIs" dxfId="292" priority="3" operator="equal">
      <formula>"hoch"</formula>
    </cfRule>
    <cfRule type="cellIs" dxfId="291" priority="4" operator="equal">
      <formula>"mittel"</formula>
    </cfRule>
    <cfRule type="cellIs" dxfId="290" priority="5" operator="equal">
      <formula>"gering"</formula>
    </cfRule>
    <cfRule type="cellIs" dxfId="289" priority="6" operator="equal">
      <formula>"nicht relevant"</formula>
    </cfRule>
  </conditionalFormatting>
  <conditionalFormatting sqref="C9:H9">
    <cfRule type="expression" dxfId="288" priority="1">
      <formula>$P9=0</formula>
    </cfRule>
    <cfRule type="expression" dxfId="287" priority="2">
      <formula>$P9=1</formula>
    </cfRule>
  </conditionalFormatting>
  <dataValidations count="2">
    <dataValidation type="list" allowBlank="1" showInputMessage="1" showErrorMessage="1" sqref="I6:I16">
      <formula1>Relevanz</formula1>
    </dataValidation>
    <dataValidation type="list" allowBlank="1" showInputMessage="1" showErrorMessage="1" sqref="C16:H16">
      <formula1>$Q16:$Q16</formula1>
    </dataValidation>
  </dataValidations>
  <hyperlinks>
    <hyperlink ref="B7" location="Glossar!Produkt" display="1.2  Wird eine Zuordnung des Materialeinsatzes auf die einzelnen Produkte10 bzw. Produktionsschritte vorgenommen (z. B. durch Volldeklaration von Inhaltsstoffen)?"/>
    <hyperlink ref="B9" location="Glossar!Produktionsprozess" display="1.4  Werden gezielt Optimierungen des Materialeinsatzes und der Materialausschüsse bei den Produktionsprozessen11 durchgeführt (z. B. Einsatz von Batchproduktion, Mehrzweckanlagen)?"/>
    <hyperlink ref="B11" location="Glossar!Materialflusskostenrechnung" display="1.6  Werden Materialflusskostenrechnungen8 zur Optimierung des Materialaufwands erstellt?"/>
    <hyperlink ref="B13" location="Glossar!Sekundärrohstoff" display="1.8  Werden Möglichkeiten zur Materialsubstitution (wie z. B. der Einsatz von Sekundärrohstoffen17 oder nachwachsenden Rohstoffen15) bereits bei der Materialauswahl berücksichtigt, soweit technisch und wirtschaftlich sinnvoll?"/>
    <hyperlink ref="B14" location="Glossar!Materialien" display="1.9 Sind die CO2-Fußabdrücke der eingesetzten Materialien6 und Hilfsstoffe3 bekannt?"/>
    <hyperlink ref="B15" location="Glossar!Chemikalienleasing" display="1.10 Werden innovative Geschäftsmodelle wie z. B. Chemikalienleasing1 (v. a. für Katalysatoren, Löse- und Reinigungsmittel) eingesetzt oder getestet?"/>
    <hyperlink ref="B6" location="Glossar!Materialien" display="1.1  Sind die Kosten und Mengen der eingesetzten Materialien6 und Hilfsstoffe3 bekannt?"/>
  </hyperlinks>
  <pageMargins left="0.7" right="0.7" top="0.78740157499999996" bottom="0.78740157499999996" header="0.3" footer="0.3"/>
  <pageSetup paperSize="9" orientation="landscape"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2124" r:id="rId4" name="Option Button 76">
              <controlPr defaultSize="0" autoFill="0" autoLine="0" autoPict="0">
                <anchor moveWithCells="1">
                  <from>
                    <xdr:col>2</xdr:col>
                    <xdr:colOff>76200</xdr:colOff>
                    <xdr:row>10</xdr:row>
                    <xdr:rowOff>99060</xdr:rowOff>
                  </from>
                  <to>
                    <xdr:col>2</xdr:col>
                    <xdr:colOff>266700</xdr:colOff>
                    <xdr:row>10</xdr:row>
                    <xdr:rowOff>274320</xdr:rowOff>
                  </to>
                </anchor>
              </controlPr>
            </control>
          </mc:Choice>
        </mc:AlternateContent>
        <mc:AlternateContent xmlns:mc="http://schemas.openxmlformats.org/markup-compatibility/2006">
          <mc:Choice Requires="x14">
            <control shapeId="2130" r:id="rId5" name="Group Box 82">
              <controlPr defaultSize="0" autoFill="0" autoPict="0">
                <anchor moveWithCells="1">
                  <from>
                    <xdr:col>2</xdr:col>
                    <xdr:colOff>0</xdr:colOff>
                    <xdr:row>10</xdr:row>
                    <xdr:rowOff>0</xdr:rowOff>
                  </from>
                  <to>
                    <xdr:col>8</xdr:col>
                    <xdr:colOff>0</xdr:colOff>
                    <xdr:row>10</xdr:row>
                    <xdr:rowOff>335280</xdr:rowOff>
                  </to>
                </anchor>
              </controlPr>
            </control>
          </mc:Choice>
        </mc:AlternateContent>
        <mc:AlternateContent xmlns:mc="http://schemas.openxmlformats.org/markup-compatibility/2006">
          <mc:Choice Requires="x14">
            <control shapeId="2131" r:id="rId6" name="Option Button 83">
              <controlPr defaultSize="0" autoFill="0" autoLine="0" autoPict="0">
                <anchor moveWithCells="1">
                  <from>
                    <xdr:col>3</xdr:col>
                    <xdr:colOff>76200</xdr:colOff>
                    <xdr:row>10</xdr:row>
                    <xdr:rowOff>99060</xdr:rowOff>
                  </from>
                  <to>
                    <xdr:col>3</xdr:col>
                    <xdr:colOff>266700</xdr:colOff>
                    <xdr:row>10</xdr:row>
                    <xdr:rowOff>274320</xdr:rowOff>
                  </to>
                </anchor>
              </controlPr>
            </control>
          </mc:Choice>
        </mc:AlternateContent>
        <mc:AlternateContent xmlns:mc="http://schemas.openxmlformats.org/markup-compatibility/2006">
          <mc:Choice Requires="x14">
            <control shapeId="2132" r:id="rId7" name="Option Button 84">
              <controlPr defaultSize="0" autoFill="0" autoLine="0" autoPict="0">
                <anchor moveWithCells="1">
                  <from>
                    <xdr:col>4</xdr:col>
                    <xdr:colOff>83820</xdr:colOff>
                    <xdr:row>10</xdr:row>
                    <xdr:rowOff>99060</xdr:rowOff>
                  </from>
                  <to>
                    <xdr:col>4</xdr:col>
                    <xdr:colOff>274320</xdr:colOff>
                    <xdr:row>10</xdr:row>
                    <xdr:rowOff>274320</xdr:rowOff>
                  </to>
                </anchor>
              </controlPr>
            </control>
          </mc:Choice>
        </mc:AlternateContent>
        <mc:AlternateContent xmlns:mc="http://schemas.openxmlformats.org/markup-compatibility/2006">
          <mc:Choice Requires="x14">
            <control shapeId="2133" r:id="rId8" name="Option Button 85">
              <controlPr defaultSize="0" autoFill="0" autoLine="0" autoPict="0">
                <anchor moveWithCells="1">
                  <from>
                    <xdr:col>5</xdr:col>
                    <xdr:colOff>91440</xdr:colOff>
                    <xdr:row>10</xdr:row>
                    <xdr:rowOff>99060</xdr:rowOff>
                  </from>
                  <to>
                    <xdr:col>5</xdr:col>
                    <xdr:colOff>281940</xdr:colOff>
                    <xdr:row>10</xdr:row>
                    <xdr:rowOff>274320</xdr:rowOff>
                  </to>
                </anchor>
              </controlPr>
            </control>
          </mc:Choice>
        </mc:AlternateContent>
        <mc:AlternateContent xmlns:mc="http://schemas.openxmlformats.org/markup-compatibility/2006">
          <mc:Choice Requires="x14">
            <control shapeId="2134" r:id="rId9" name="Option Button 86">
              <controlPr defaultSize="0" autoFill="0" autoLine="0" autoPict="0">
                <anchor moveWithCells="1">
                  <from>
                    <xdr:col>6</xdr:col>
                    <xdr:colOff>91440</xdr:colOff>
                    <xdr:row>10</xdr:row>
                    <xdr:rowOff>99060</xdr:rowOff>
                  </from>
                  <to>
                    <xdr:col>6</xdr:col>
                    <xdr:colOff>281940</xdr:colOff>
                    <xdr:row>10</xdr:row>
                    <xdr:rowOff>274320</xdr:rowOff>
                  </to>
                </anchor>
              </controlPr>
            </control>
          </mc:Choice>
        </mc:AlternateContent>
        <mc:AlternateContent xmlns:mc="http://schemas.openxmlformats.org/markup-compatibility/2006">
          <mc:Choice Requires="x14">
            <control shapeId="2135" r:id="rId10" name="Option Button 87">
              <controlPr defaultSize="0" autoFill="0" autoLine="0" autoPict="0">
                <anchor moveWithCells="1">
                  <from>
                    <xdr:col>7</xdr:col>
                    <xdr:colOff>99060</xdr:colOff>
                    <xdr:row>10</xdr:row>
                    <xdr:rowOff>99060</xdr:rowOff>
                  </from>
                  <to>
                    <xdr:col>7</xdr:col>
                    <xdr:colOff>289560</xdr:colOff>
                    <xdr:row>10</xdr:row>
                    <xdr:rowOff>274320</xdr:rowOff>
                  </to>
                </anchor>
              </controlPr>
            </control>
          </mc:Choice>
        </mc:AlternateContent>
        <mc:AlternateContent xmlns:mc="http://schemas.openxmlformats.org/markup-compatibility/2006">
          <mc:Choice Requires="x14">
            <control shapeId="2136" r:id="rId11" name="Option Button 88">
              <controlPr defaultSize="0" autoFill="0" autoLine="0" autoPict="0">
                <anchor moveWithCells="1">
                  <from>
                    <xdr:col>2</xdr:col>
                    <xdr:colOff>76200</xdr:colOff>
                    <xdr:row>9</xdr:row>
                    <xdr:rowOff>76200</xdr:rowOff>
                  </from>
                  <to>
                    <xdr:col>2</xdr:col>
                    <xdr:colOff>266700</xdr:colOff>
                    <xdr:row>9</xdr:row>
                    <xdr:rowOff>251460</xdr:rowOff>
                  </to>
                </anchor>
              </controlPr>
            </control>
          </mc:Choice>
        </mc:AlternateContent>
        <mc:AlternateContent xmlns:mc="http://schemas.openxmlformats.org/markup-compatibility/2006">
          <mc:Choice Requires="x14">
            <control shapeId="2137" r:id="rId12" name="Group Box 89">
              <controlPr defaultSize="0" autoFill="0" autoPict="0" altText="">
                <anchor moveWithCells="1">
                  <from>
                    <xdr:col>2</xdr:col>
                    <xdr:colOff>0</xdr:colOff>
                    <xdr:row>9</xdr:row>
                    <xdr:rowOff>0</xdr:rowOff>
                  </from>
                  <to>
                    <xdr:col>8</xdr:col>
                    <xdr:colOff>0</xdr:colOff>
                    <xdr:row>10</xdr:row>
                    <xdr:rowOff>0</xdr:rowOff>
                  </to>
                </anchor>
              </controlPr>
            </control>
          </mc:Choice>
        </mc:AlternateContent>
        <mc:AlternateContent xmlns:mc="http://schemas.openxmlformats.org/markup-compatibility/2006">
          <mc:Choice Requires="x14">
            <control shapeId="2138" r:id="rId13" name="Option Button 90">
              <controlPr defaultSize="0" autoFill="0" autoLine="0" autoPict="0">
                <anchor moveWithCells="1">
                  <from>
                    <xdr:col>3</xdr:col>
                    <xdr:colOff>76200</xdr:colOff>
                    <xdr:row>9</xdr:row>
                    <xdr:rowOff>76200</xdr:rowOff>
                  </from>
                  <to>
                    <xdr:col>3</xdr:col>
                    <xdr:colOff>266700</xdr:colOff>
                    <xdr:row>9</xdr:row>
                    <xdr:rowOff>251460</xdr:rowOff>
                  </to>
                </anchor>
              </controlPr>
            </control>
          </mc:Choice>
        </mc:AlternateContent>
        <mc:AlternateContent xmlns:mc="http://schemas.openxmlformats.org/markup-compatibility/2006">
          <mc:Choice Requires="x14">
            <control shapeId="2139" r:id="rId14" name="Option Button 91">
              <controlPr defaultSize="0" autoFill="0" autoLine="0" autoPict="0">
                <anchor moveWithCells="1">
                  <from>
                    <xdr:col>4</xdr:col>
                    <xdr:colOff>83820</xdr:colOff>
                    <xdr:row>9</xdr:row>
                    <xdr:rowOff>76200</xdr:rowOff>
                  </from>
                  <to>
                    <xdr:col>4</xdr:col>
                    <xdr:colOff>274320</xdr:colOff>
                    <xdr:row>9</xdr:row>
                    <xdr:rowOff>251460</xdr:rowOff>
                  </to>
                </anchor>
              </controlPr>
            </control>
          </mc:Choice>
        </mc:AlternateContent>
        <mc:AlternateContent xmlns:mc="http://schemas.openxmlformats.org/markup-compatibility/2006">
          <mc:Choice Requires="x14">
            <control shapeId="2140" r:id="rId15" name="Option Button 92">
              <controlPr defaultSize="0" autoFill="0" autoLine="0" autoPict="0">
                <anchor moveWithCells="1">
                  <from>
                    <xdr:col>5</xdr:col>
                    <xdr:colOff>91440</xdr:colOff>
                    <xdr:row>9</xdr:row>
                    <xdr:rowOff>76200</xdr:rowOff>
                  </from>
                  <to>
                    <xdr:col>5</xdr:col>
                    <xdr:colOff>281940</xdr:colOff>
                    <xdr:row>9</xdr:row>
                    <xdr:rowOff>251460</xdr:rowOff>
                  </to>
                </anchor>
              </controlPr>
            </control>
          </mc:Choice>
        </mc:AlternateContent>
        <mc:AlternateContent xmlns:mc="http://schemas.openxmlformats.org/markup-compatibility/2006">
          <mc:Choice Requires="x14">
            <control shapeId="2141" r:id="rId16" name="Option Button 93">
              <controlPr defaultSize="0" autoFill="0" autoLine="0" autoPict="0">
                <anchor moveWithCells="1">
                  <from>
                    <xdr:col>6</xdr:col>
                    <xdr:colOff>91440</xdr:colOff>
                    <xdr:row>9</xdr:row>
                    <xdr:rowOff>76200</xdr:rowOff>
                  </from>
                  <to>
                    <xdr:col>6</xdr:col>
                    <xdr:colOff>281940</xdr:colOff>
                    <xdr:row>9</xdr:row>
                    <xdr:rowOff>251460</xdr:rowOff>
                  </to>
                </anchor>
              </controlPr>
            </control>
          </mc:Choice>
        </mc:AlternateContent>
        <mc:AlternateContent xmlns:mc="http://schemas.openxmlformats.org/markup-compatibility/2006">
          <mc:Choice Requires="x14">
            <control shapeId="2142" r:id="rId17" name="Option Button 94">
              <controlPr defaultSize="0" autoFill="0" autoLine="0" autoPict="0">
                <anchor moveWithCells="1">
                  <from>
                    <xdr:col>7</xdr:col>
                    <xdr:colOff>99060</xdr:colOff>
                    <xdr:row>9</xdr:row>
                    <xdr:rowOff>76200</xdr:rowOff>
                  </from>
                  <to>
                    <xdr:col>7</xdr:col>
                    <xdr:colOff>289560</xdr:colOff>
                    <xdr:row>9</xdr:row>
                    <xdr:rowOff>251460</xdr:rowOff>
                  </to>
                </anchor>
              </controlPr>
            </control>
          </mc:Choice>
        </mc:AlternateContent>
        <mc:AlternateContent xmlns:mc="http://schemas.openxmlformats.org/markup-compatibility/2006">
          <mc:Choice Requires="x14">
            <control shapeId="2143" r:id="rId18" name="Option Button 95">
              <controlPr defaultSize="0" autoFill="0" autoLine="0" autoPict="0">
                <anchor moveWithCells="1">
                  <from>
                    <xdr:col>2</xdr:col>
                    <xdr:colOff>76200</xdr:colOff>
                    <xdr:row>11</xdr:row>
                    <xdr:rowOff>83820</xdr:rowOff>
                  </from>
                  <to>
                    <xdr:col>2</xdr:col>
                    <xdr:colOff>266700</xdr:colOff>
                    <xdr:row>11</xdr:row>
                    <xdr:rowOff>259080</xdr:rowOff>
                  </to>
                </anchor>
              </controlPr>
            </control>
          </mc:Choice>
        </mc:AlternateContent>
        <mc:AlternateContent xmlns:mc="http://schemas.openxmlformats.org/markup-compatibility/2006">
          <mc:Choice Requires="x14">
            <control shapeId="2144" r:id="rId19" name="Group Box 96">
              <controlPr defaultSize="0" autoFill="0" autoPict="0">
                <anchor moveWithCells="1">
                  <from>
                    <xdr:col>2</xdr:col>
                    <xdr:colOff>0</xdr:colOff>
                    <xdr:row>11</xdr:row>
                    <xdr:rowOff>0</xdr:rowOff>
                  </from>
                  <to>
                    <xdr:col>8</xdr:col>
                    <xdr:colOff>0</xdr:colOff>
                    <xdr:row>12</xdr:row>
                    <xdr:rowOff>0</xdr:rowOff>
                  </to>
                </anchor>
              </controlPr>
            </control>
          </mc:Choice>
        </mc:AlternateContent>
        <mc:AlternateContent xmlns:mc="http://schemas.openxmlformats.org/markup-compatibility/2006">
          <mc:Choice Requires="x14">
            <control shapeId="2145" r:id="rId20" name="Option Button 97">
              <controlPr defaultSize="0" autoFill="0" autoLine="0" autoPict="0">
                <anchor moveWithCells="1">
                  <from>
                    <xdr:col>3</xdr:col>
                    <xdr:colOff>76200</xdr:colOff>
                    <xdr:row>11</xdr:row>
                    <xdr:rowOff>83820</xdr:rowOff>
                  </from>
                  <to>
                    <xdr:col>3</xdr:col>
                    <xdr:colOff>266700</xdr:colOff>
                    <xdr:row>11</xdr:row>
                    <xdr:rowOff>259080</xdr:rowOff>
                  </to>
                </anchor>
              </controlPr>
            </control>
          </mc:Choice>
        </mc:AlternateContent>
        <mc:AlternateContent xmlns:mc="http://schemas.openxmlformats.org/markup-compatibility/2006">
          <mc:Choice Requires="x14">
            <control shapeId="2146" r:id="rId21" name="Option Button 98">
              <controlPr defaultSize="0" autoFill="0" autoLine="0" autoPict="0">
                <anchor moveWithCells="1">
                  <from>
                    <xdr:col>4</xdr:col>
                    <xdr:colOff>83820</xdr:colOff>
                    <xdr:row>11</xdr:row>
                    <xdr:rowOff>83820</xdr:rowOff>
                  </from>
                  <to>
                    <xdr:col>4</xdr:col>
                    <xdr:colOff>274320</xdr:colOff>
                    <xdr:row>11</xdr:row>
                    <xdr:rowOff>259080</xdr:rowOff>
                  </to>
                </anchor>
              </controlPr>
            </control>
          </mc:Choice>
        </mc:AlternateContent>
        <mc:AlternateContent xmlns:mc="http://schemas.openxmlformats.org/markup-compatibility/2006">
          <mc:Choice Requires="x14">
            <control shapeId="2147" r:id="rId22" name="Option Button 99">
              <controlPr defaultSize="0" autoFill="0" autoLine="0" autoPict="0">
                <anchor moveWithCells="1">
                  <from>
                    <xdr:col>5</xdr:col>
                    <xdr:colOff>91440</xdr:colOff>
                    <xdr:row>11</xdr:row>
                    <xdr:rowOff>83820</xdr:rowOff>
                  </from>
                  <to>
                    <xdr:col>5</xdr:col>
                    <xdr:colOff>281940</xdr:colOff>
                    <xdr:row>11</xdr:row>
                    <xdr:rowOff>259080</xdr:rowOff>
                  </to>
                </anchor>
              </controlPr>
            </control>
          </mc:Choice>
        </mc:AlternateContent>
        <mc:AlternateContent xmlns:mc="http://schemas.openxmlformats.org/markup-compatibility/2006">
          <mc:Choice Requires="x14">
            <control shapeId="2148" r:id="rId23" name="Option Button 100">
              <controlPr defaultSize="0" autoFill="0" autoLine="0" autoPict="0">
                <anchor moveWithCells="1">
                  <from>
                    <xdr:col>6</xdr:col>
                    <xdr:colOff>91440</xdr:colOff>
                    <xdr:row>11</xdr:row>
                    <xdr:rowOff>83820</xdr:rowOff>
                  </from>
                  <to>
                    <xdr:col>6</xdr:col>
                    <xdr:colOff>281940</xdr:colOff>
                    <xdr:row>11</xdr:row>
                    <xdr:rowOff>259080</xdr:rowOff>
                  </to>
                </anchor>
              </controlPr>
            </control>
          </mc:Choice>
        </mc:AlternateContent>
        <mc:AlternateContent xmlns:mc="http://schemas.openxmlformats.org/markup-compatibility/2006">
          <mc:Choice Requires="x14">
            <control shapeId="2149" r:id="rId24" name="Option Button 101">
              <controlPr defaultSize="0" autoFill="0" autoLine="0" autoPict="0">
                <anchor moveWithCells="1">
                  <from>
                    <xdr:col>7</xdr:col>
                    <xdr:colOff>99060</xdr:colOff>
                    <xdr:row>11</xdr:row>
                    <xdr:rowOff>83820</xdr:rowOff>
                  </from>
                  <to>
                    <xdr:col>7</xdr:col>
                    <xdr:colOff>289560</xdr:colOff>
                    <xdr:row>11</xdr:row>
                    <xdr:rowOff>259080</xdr:rowOff>
                  </to>
                </anchor>
              </controlPr>
            </control>
          </mc:Choice>
        </mc:AlternateContent>
        <mc:AlternateContent xmlns:mc="http://schemas.openxmlformats.org/markup-compatibility/2006">
          <mc:Choice Requires="x14">
            <control shapeId="2151" r:id="rId25" name="Group Box 103">
              <controlPr defaultSize="0" autoFill="0" autoPict="0">
                <anchor moveWithCells="1">
                  <from>
                    <xdr:col>2</xdr:col>
                    <xdr:colOff>0</xdr:colOff>
                    <xdr:row>12</xdr:row>
                    <xdr:rowOff>0</xdr:rowOff>
                  </from>
                  <to>
                    <xdr:col>8</xdr:col>
                    <xdr:colOff>0</xdr:colOff>
                    <xdr:row>12</xdr:row>
                    <xdr:rowOff>335280</xdr:rowOff>
                  </to>
                </anchor>
              </controlPr>
            </control>
          </mc:Choice>
        </mc:AlternateContent>
        <mc:AlternateContent xmlns:mc="http://schemas.openxmlformats.org/markup-compatibility/2006">
          <mc:Choice Requires="x14">
            <control shapeId="2164" r:id="rId26" name="Option Button 116">
              <controlPr defaultSize="0" autoFill="0" autoLine="0" autoPict="0">
                <anchor moveWithCells="1">
                  <from>
                    <xdr:col>2</xdr:col>
                    <xdr:colOff>76200</xdr:colOff>
                    <xdr:row>5</xdr:row>
                    <xdr:rowOff>114300</xdr:rowOff>
                  </from>
                  <to>
                    <xdr:col>2</xdr:col>
                    <xdr:colOff>266700</xdr:colOff>
                    <xdr:row>5</xdr:row>
                    <xdr:rowOff>289560</xdr:rowOff>
                  </to>
                </anchor>
              </controlPr>
            </control>
          </mc:Choice>
        </mc:AlternateContent>
        <mc:AlternateContent xmlns:mc="http://schemas.openxmlformats.org/markup-compatibility/2006">
          <mc:Choice Requires="x14">
            <control shapeId="2165" r:id="rId27" name="Group Box 117">
              <controlPr defaultSize="0" autoFill="0" autoPict="0" altText="">
                <anchor moveWithCells="1">
                  <from>
                    <xdr:col>2</xdr:col>
                    <xdr:colOff>0</xdr:colOff>
                    <xdr:row>5</xdr:row>
                    <xdr:rowOff>0</xdr:rowOff>
                  </from>
                  <to>
                    <xdr:col>8</xdr:col>
                    <xdr:colOff>0</xdr:colOff>
                    <xdr:row>5</xdr:row>
                    <xdr:rowOff>335280</xdr:rowOff>
                  </to>
                </anchor>
              </controlPr>
            </control>
          </mc:Choice>
        </mc:AlternateContent>
        <mc:AlternateContent xmlns:mc="http://schemas.openxmlformats.org/markup-compatibility/2006">
          <mc:Choice Requires="x14">
            <control shapeId="2166" r:id="rId28" name="Option Button 118">
              <controlPr defaultSize="0" autoFill="0" autoLine="0" autoPict="0">
                <anchor moveWithCells="1">
                  <from>
                    <xdr:col>3</xdr:col>
                    <xdr:colOff>76200</xdr:colOff>
                    <xdr:row>5</xdr:row>
                    <xdr:rowOff>114300</xdr:rowOff>
                  </from>
                  <to>
                    <xdr:col>3</xdr:col>
                    <xdr:colOff>266700</xdr:colOff>
                    <xdr:row>5</xdr:row>
                    <xdr:rowOff>289560</xdr:rowOff>
                  </to>
                </anchor>
              </controlPr>
            </control>
          </mc:Choice>
        </mc:AlternateContent>
        <mc:AlternateContent xmlns:mc="http://schemas.openxmlformats.org/markup-compatibility/2006">
          <mc:Choice Requires="x14">
            <control shapeId="2167" r:id="rId29" name="Option Button 119">
              <controlPr defaultSize="0" autoFill="0" autoLine="0" autoPict="0">
                <anchor moveWithCells="1">
                  <from>
                    <xdr:col>4</xdr:col>
                    <xdr:colOff>83820</xdr:colOff>
                    <xdr:row>5</xdr:row>
                    <xdr:rowOff>114300</xdr:rowOff>
                  </from>
                  <to>
                    <xdr:col>4</xdr:col>
                    <xdr:colOff>274320</xdr:colOff>
                    <xdr:row>5</xdr:row>
                    <xdr:rowOff>289560</xdr:rowOff>
                  </to>
                </anchor>
              </controlPr>
            </control>
          </mc:Choice>
        </mc:AlternateContent>
        <mc:AlternateContent xmlns:mc="http://schemas.openxmlformats.org/markup-compatibility/2006">
          <mc:Choice Requires="x14">
            <control shapeId="2168" r:id="rId30" name="Option Button 120">
              <controlPr defaultSize="0" autoFill="0" autoLine="0" autoPict="0">
                <anchor moveWithCells="1">
                  <from>
                    <xdr:col>5</xdr:col>
                    <xdr:colOff>91440</xdr:colOff>
                    <xdr:row>5</xdr:row>
                    <xdr:rowOff>114300</xdr:rowOff>
                  </from>
                  <to>
                    <xdr:col>5</xdr:col>
                    <xdr:colOff>281940</xdr:colOff>
                    <xdr:row>5</xdr:row>
                    <xdr:rowOff>289560</xdr:rowOff>
                  </to>
                </anchor>
              </controlPr>
            </control>
          </mc:Choice>
        </mc:AlternateContent>
        <mc:AlternateContent xmlns:mc="http://schemas.openxmlformats.org/markup-compatibility/2006">
          <mc:Choice Requires="x14">
            <control shapeId="2170" r:id="rId31" name="Option Button 122">
              <controlPr defaultSize="0" autoFill="0" autoLine="0" autoPict="0">
                <anchor moveWithCells="1">
                  <from>
                    <xdr:col>6</xdr:col>
                    <xdr:colOff>91440</xdr:colOff>
                    <xdr:row>5</xdr:row>
                    <xdr:rowOff>114300</xdr:rowOff>
                  </from>
                  <to>
                    <xdr:col>6</xdr:col>
                    <xdr:colOff>281940</xdr:colOff>
                    <xdr:row>5</xdr:row>
                    <xdr:rowOff>289560</xdr:rowOff>
                  </to>
                </anchor>
              </controlPr>
            </control>
          </mc:Choice>
        </mc:AlternateContent>
        <mc:AlternateContent xmlns:mc="http://schemas.openxmlformats.org/markup-compatibility/2006">
          <mc:Choice Requires="x14">
            <control shapeId="2171" r:id="rId32" name="Option Button 123">
              <controlPr defaultSize="0" autoFill="0" autoLine="0" autoPict="0">
                <anchor moveWithCells="1">
                  <from>
                    <xdr:col>2</xdr:col>
                    <xdr:colOff>76200</xdr:colOff>
                    <xdr:row>6</xdr:row>
                    <xdr:rowOff>160020</xdr:rowOff>
                  </from>
                  <to>
                    <xdr:col>2</xdr:col>
                    <xdr:colOff>266700</xdr:colOff>
                    <xdr:row>6</xdr:row>
                    <xdr:rowOff>335280</xdr:rowOff>
                  </to>
                </anchor>
              </controlPr>
            </control>
          </mc:Choice>
        </mc:AlternateContent>
        <mc:AlternateContent xmlns:mc="http://schemas.openxmlformats.org/markup-compatibility/2006">
          <mc:Choice Requires="x14">
            <control shapeId="2172" r:id="rId33" name="Group Box 124">
              <controlPr defaultSize="0" autoFill="0" autoPict="0" altText="">
                <anchor moveWithCells="1">
                  <from>
                    <xdr:col>2</xdr:col>
                    <xdr:colOff>0</xdr:colOff>
                    <xdr:row>6</xdr:row>
                    <xdr:rowOff>0</xdr:rowOff>
                  </from>
                  <to>
                    <xdr:col>8</xdr:col>
                    <xdr:colOff>0</xdr:colOff>
                    <xdr:row>6</xdr:row>
                    <xdr:rowOff>335280</xdr:rowOff>
                  </to>
                </anchor>
              </controlPr>
            </control>
          </mc:Choice>
        </mc:AlternateContent>
        <mc:AlternateContent xmlns:mc="http://schemas.openxmlformats.org/markup-compatibility/2006">
          <mc:Choice Requires="x14">
            <control shapeId="2173" r:id="rId34" name="Option Button 125">
              <controlPr defaultSize="0" autoFill="0" autoLine="0" autoPict="0">
                <anchor moveWithCells="1">
                  <from>
                    <xdr:col>3</xdr:col>
                    <xdr:colOff>76200</xdr:colOff>
                    <xdr:row>6</xdr:row>
                    <xdr:rowOff>160020</xdr:rowOff>
                  </from>
                  <to>
                    <xdr:col>3</xdr:col>
                    <xdr:colOff>266700</xdr:colOff>
                    <xdr:row>6</xdr:row>
                    <xdr:rowOff>335280</xdr:rowOff>
                  </to>
                </anchor>
              </controlPr>
            </control>
          </mc:Choice>
        </mc:AlternateContent>
        <mc:AlternateContent xmlns:mc="http://schemas.openxmlformats.org/markup-compatibility/2006">
          <mc:Choice Requires="x14">
            <control shapeId="2174" r:id="rId35" name="Option Button 126">
              <controlPr defaultSize="0" autoFill="0" autoLine="0" autoPict="0">
                <anchor moveWithCells="1">
                  <from>
                    <xdr:col>4</xdr:col>
                    <xdr:colOff>83820</xdr:colOff>
                    <xdr:row>6</xdr:row>
                    <xdr:rowOff>160020</xdr:rowOff>
                  </from>
                  <to>
                    <xdr:col>4</xdr:col>
                    <xdr:colOff>274320</xdr:colOff>
                    <xdr:row>6</xdr:row>
                    <xdr:rowOff>335280</xdr:rowOff>
                  </to>
                </anchor>
              </controlPr>
            </control>
          </mc:Choice>
        </mc:AlternateContent>
        <mc:AlternateContent xmlns:mc="http://schemas.openxmlformats.org/markup-compatibility/2006">
          <mc:Choice Requires="x14">
            <control shapeId="2175" r:id="rId36" name="Option Button 127">
              <controlPr defaultSize="0" autoFill="0" autoLine="0" autoPict="0">
                <anchor moveWithCells="1">
                  <from>
                    <xdr:col>5</xdr:col>
                    <xdr:colOff>91440</xdr:colOff>
                    <xdr:row>6</xdr:row>
                    <xdr:rowOff>160020</xdr:rowOff>
                  </from>
                  <to>
                    <xdr:col>5</xdr:col>
                    <xdr:colOff>281940</xdr:colOff>
                    <xdr:row>6</xdr:row>
                    <xdr:rowOff>335280</xdr:rowOff>
                  </to>
                </anchor>
              </controlPr>
            </control>
          </mc:Choice>
        </mc:AlternateContent>
        <mc:AlternateContent xmlns:mc="http://schemas.openxmlformats.org/markup-compatibility/2006">
          <mc:Choice Requires="x14">
            <control shapeId="2176" r:id="rId37" name="Option Button 128">
              <controlPr defaultSize="0" autoFill="0" autoLine="0" autoPict="0">
                <anchor moveWithCells="1">
                  <from>
                    <xdr:col>6</xdr:col>
                    <xdr:colOff>91440</xdr:colOff>
                    <xdr:row>6</xdr:row>
                    <xdr:rowOff>160020</xdr:rowOff>
                  </from>
                  <to>
                    <xdr:col>6</xdr:col>
                    <xdr:colOff>281940</xdr:colOff>
                    <xdr:row>6</xdr:row>
                    <xdr:rowOff>335280</xdr:rowOff>
                  </to>
                </anchor>
              </controlPr>
            </control>
          </mc:Choice>
        </mc:AlternateContent>
        <mc:AlternateContent xmlns:mc="http://schemas.openxmlformats.org/markup-compatibility/2006">
          <mc:Choice Requires="x14">
            <control shapeId="2177" r:id="rId38" name="Option Button 129">
              <controlPr defaultSize="0" autoFill="0" autoLine="0" autoPict="0">
                <anchor moveWithCells="1">
                  <from>
                    <xdr:col>7</xdr:col>
                    <xdr:colOff>99060</xdr:colOff>
                    <xdr:row>6</xdr:row>
                    <xdr:rowOff>160020</xdr:rowOff>
                  </from>
                  <to>
                    <xdr:col>7</xdr:col>
                    <xdr:colOff>289560</xdr:colOff>
                    <xdr:row>6</xdr:row>
                    <xdr:rowOff>335280</xdr:rowOff>
                  </to>
                </anchor>
              </controlPr>
            </control>
          </mc:Choice>
        </mc:AlternateContent>
        <mc:AlternateContent xmlns:mc="http://schemas.openxmlformats.org/markup-compatibility/2006">
          <mc:Choice Requires="x14">
            <control shapeId="2178" r:id="rId39" name="Option Button 130">
              <controlPr defaultSize="0" autoFill="0" autoLine="0" autoPict="0">
                <anchor moveWithCells="1">
                  <from>
                    <xdr:col>2</xdr:col>
                    <xdr:colOff>76200</xdr:colOff>
                    <xdr:row>7</xdr:row>
                    <xdr:rowOff>83820</xdr:rowOff>
                  </from>
                  <to>
                    <xdr:col>2</xdr:col>
                    <xdr:colOff>266700</xdr:colOff>
                    <xdr:row>7</xdr:row>
                    <xdr:rowOff>259080</xdr:rowOff>
                  </to>
                </anchor>
              </controlPr>
            </control>
          </mc:Choice>
        </mc:AlternateContent>
        <mc:AlternateContent xmlns:mc="http://schemas.openxmlformats.org/markup-compatibility/2006">
          <mc:Choice Requires="x14">
            <control shapeId="2179" r:id="rId40" name="Group Box 131">
              <controlPr defaultSize="0" autoFill="0" autoPict="0" altText="">
                <anchor moveWithCells="1">
                  <from>
                    <xdr:col>2</xdr:col>
                    <xdr:colOff>0</xdr:colOff>
                    <xdr:row>7</xdr:row>
                    <xdr:rowOff>0</xdr:rowOff>
                  </from>
                  <to>
                    <xdr:col>8</xdr:col>
                    <xdr:colOff>0</xdr:colOff>
                    <xdr:row>8</xdr:row>
                    <xdr:rowOff>0</xdr:rowOff>
                  </to>
                </anchor>
              </controlPr>
            </control>
          </mc:Choice>
        </mc:AlternateContent>
        <mc:AlternateContent xmlns:mc="http://schemas.openxmlformats.org/markup-compatibility/2006">
          <mc:Choice Requires="x14">
            <control shapeId="2180" r:id="rId41" name="Option Button 132">
              <controlPr defaultSize="0" autoFill="0" autoLine="0" autoPict="0">
                <anchor moveWithCells="1">
                  <from>
                    <xdr:col>3</xdr:col>
                    <xdr:colOff>76200</xdr:colOff>
                    <xdr:row>7</xdr:row>
                    <xdr:rowOff>83820</xdr:rowOff>
                  </from>
                  <to>
                    <xdr:col>3</xdr:col>
                    <xdr:colOff>266700</xdr:colOff>
                    <xdr:row>7</xdr:row>
                    <xdr:rowOff>259080</xdr:rowOff>
                  </to>
                </anchor>
              </controlPr>
            </control>
          </mc:Choice>
        </mc:AlternateContent>
        <mc:AlternateContent xmlns:mc="http://schemas.openxmlformats.org/markup-compatibility/2006">
          <mc:Choice Requires="x14">
            <control shapeId="2181" r:id="rId42" name="Option Button 133">
              <controlPr defaultSize="0" autoFill="0" autoLine="0" autoPict="0">
                <anchor moveWithCells="1">
                  <from>
                    <xdr:col>4</xdr:col>
                    <xdr:colOff>83820</xdr:colOff>
                    <xdr:row>7</xdr:row>
                    <xdr:rowOff>83820</xdr:rowOff>
                  </from>
                  <to>
                    <xdr:col>4</xdr:col>
                    <xdr:colOff>274320</xdr:colOff>
                    <xdr:row>7</xdr:row>
                    <xdr:rowOff>259080</xdr:rowOff>
                  </to>
                </anchor>
              </controlPr>
            </control>
          </mc:Choice>
        </mc:AlternateContent>
        <mc:AlternateContent xmlns:mc="http://schemas.openxmlformats.org/markup-compatibility/2006">
          <mc:Choice Requires="x14">
            <control shapeId="2182" r:id="rId43" name="Option Button 134">
              <controlPr defaultSize="0" autoFill="0" autoLine="0" autoPict="0">
                <anchor moveWithCells="1">
                  <from>
                    <xdr:col>5</xdr:col>
                    <xdr:colOff>91440</xdr:colOff>
                    <xdr:row>7</xdr:row>
                    <xdr:rowOff>83820</xdr:rowOff>
                  </from>
                  <to>
                    <xdr:col>5</xdr:col>
                    <xdr:colOff>281940</xdr:colOff>
                    <xdr:row>7</xdr:row>
                    <xdr:rowOff>259080</xdr:rowOff>
                  </to>
                </anchor>
              </controlPr>
            </control>
          </mc:Choice>
        </mc:AlternateContent>
        <mc:AlternateContent xmlns:mc="http://schemas.openxmlformats.org/markup-compatibility/2006">
          <mc:Choice Requires="x14">
            <control shapeId="2183" r:id="rId44" name="Option Button 135">
              <controlPr defaultSize="0" autoFill="0" autoLine="0" autoPict="0">
                <anchor moveWithCells="1">
                  <from>
                    <xdr:col>6</xdr:col>
                    <xdr:colOff>91440</xdr:colOff>
                    <xdr:row>7</xdr:row>
                    <xdr:rowOff>83820</xdr:rowOff>
                  </from>
                  <to>
                    <xdr:col>6</xdr:col>
                    <xdr:colOff>281940</xdr:colOff>
                    <xdr:row>7</xdr:row>
                    <xdr:rowOff>259080</xdr:rowOff>
                  </to>
                </anchor>
              </controlPr>
            </control>
          </mc:Choice>
        </mc:AlternateContent>
        <mc:AlternateContent xmlns:mc="http://schemas.openxmlformats.org/markup-compatibility/2006">
          <mc:Choice Requires="x14">
            <control shapeId="2184" r:id="rId45" name="Option Button 136">
              <controlPr defaultSize="0" autoFill="0" autoLine="0" autoPict="0">
                <anchor moveWithCells="1">
                  <from>
                    <xdr:col>7</xdr:col>
                    <xdr:colOff>99060</xdr:colOff>
                    <xdr:row>7</xdr:row>
                    <xdr:rowOff>83820</xdr:rowOff>
                  </from>
                  <to>
                    <xdr:col>7</xdr:col>
                    <xdr:colOff>289560</xdr:colOff>
                    <xdr:row>7</xdr:row>
                    <xdr:rowOff>259080</xdr:rowOff>
                  </to>
                </anchor>
              </controlPr>
            </control>
          </mc:Choice>
        </mc:AlternateContent>
        <mc:AlternateContent xmlns:mc="http://schemas.openxmlformats.org/markup-compatibility/2006">
          <mc:Choice Requires="x14">
            <control shapeId="2186" r:id="rId46" name="Group Box 138">
              <controlPr defaultSize="0" autoFill="0" autoPict="0" altText="">
                <anchor moveWithCells="1">
                  <from>
                    <xdr:col>2</xdr:col>
                    <xdr:colOff>0</xdr:colOff>
                    <xdr:row>8</xdr:row>
                    <xdr:rowOff>0</xdr:rowOff>
                  </from>
                  <to>
                    <xdr:col>8</xdr:col>
                    <xdr:colOff>0</xdr:colOff>
                    <xdr:row>8</xdr:row>
                    <xdr:rowOff>335280</xdr:rowOff>
                  </to>
                </anchor>
              </controlPr>
            </control>
          </mc:Choice>
        </mc:AlternateContent>
        <mc:AlternateContent xmlns:mc="http://schemas.openxmlformats.org/markup-compatibility/2006">
          <mc:Choice Requires="x14">
            <control shapeId="2194" r:id="rId47" name="Group Box 146">
              <controlPr defaultSize="0" autoFill="0" autoPict="0">
                <anchor moveWithCells="1">
                  <from>
                    <xdr:col>2</xdr:col>
                    <xdr:colOff>0</xdr:colOff>
                    <xdr:row>14</xdr:row>
                    <xdr:rowOff>0</xdr:rowOff>
                  </from>
                  <to>
                    <xdr:col>8</xdr:col>
                    <xdr:colOff>0</xdr:colOff>
                    <xdr:row>14</xdr:row>
                    <xdr:rowOff>342900</xdr:rowOff>
                  </to>
                </anchor>
              </controlPr>
            </control>
          </mc:Choice>
        </mc:AlternateContent>
        <mc:AlternateContent xmlns:mc="http://schemas.openxmlformats.org/markup-compatibility/2006">
          <mc:Choice Requires="x14">
            <control shapeId="2201" r:id="rId48" name="Group Box 153">
              <controlPr defaultSize="0" autoFill="0" autoPict="0">
                <anchor moveWithCells="1">
                  <from>
                    <xdr:col>2</xdr:col>
                    <xdr:colOff>0</xdr:colOff>
                    <xdr:row>13</xdr:row>
                    <xdr:rowOff>0</xdr:rowOff>
                  </from>
                  <to>
                    <xdr:col>8</xdr:col>
                    <xdr:colOff>0</xdr:colOff>
                    <xdr:row>13</xdr:row>
                    <xdr:rowOff>327660</xdr:rowOff>
                  </to>
                </anchor>
              </controlPr>
            </control>
          </mc:Choice>
        </mc:AlternateContent>
        <mc:AlternateContent xmlns:mc="http://schemas.openxmlformats.org/markup-compatibility/2006">
          <mc:Choice Requires="x14">
            <control shapeId="2208" r:id="rId49" name="Group Box 160">
              <controlPr defaultSize="0" autoFill="0" autoPict="0">
                <anchor moveWithCells="1">
                  <from>
                    <xdr:col>2</xdr:col>
                    <xdr:colOff>0</xdr:colOff>
                    <xdr:row>13</xdr:row>
                    <xdr:rowOff>0</xdr:rowOff>
                  </from>
                  <to>
                    <xdr:col>8</xdr:col>
                    <xdr:colOff>0</xdr:colOff>
                    <xdr:row>13</xdr:row>
                    <xdr:rowOff>335280</xdr:rowOff>
                  </to>
                </anchor>
              </controlPr>
            </control>
          </mc:Choice>
        </mc:AlternateContent>
        <mc:AlternateContent xmlns:mc="http://schemas.openxmlformats.org/markup-compatibility/2006">
          <mc:Choice Requires="x14">
            <control shapeId="2215" r:id="rId50" name="Group Box 167">
              <controlPr defaultSize="0" autoFill="0" autoPict="0">
                <anchor moveWithCells="1">
                  <from>
                    <xdr:col>2</xdr:col>
                    <xdr:colOff>0</xdr:colOff>
                    <xdr:row>14</xdr:row>
                    <xdr:rowOff>0</xdr:rowOff>
                  </from>
                  <to>
                    <xdr:col>8</xdr:col>
                    <xdr:colOff>0</xdr:colOff>
                    <xdr:row>14</xdr:row>
                    <xdr:rowOff>335280</xdr:rowOff>
                  </to>
                </anchor>
              </controlPr>
            </control>
          </mc:Choice>
        </mc:AlternateContent>
        <mc:AlternateContent xmlns:mc="http://schemas.openxmlformats.org/markup-compatibility/2006">
          <mc:Choice Requires="x14">
            <control shapeId="2221" r:id="rId51" name="Option Button 173">
              <controlPr defaultSize="0" autoFill="0" autoLine="0" autoPict="0">
                <anchor moveWithCells="1">
                  <from>
                    <xdr:col>2</xdr:col>
                    <xdr:colOff>76200</xdr:colOff>
                    <xdr:row>13</xdr:row>
                    <xdr:rowOff>99060</xdr:rowOff>
                  </from>
                  <to>
                    <xdr:col>2</xdr:col>
                    <xdr:colOff>266700</xdr:colOff>
                    <xdr:row>13</xdr:row>
                    <xdr:rowOff>274320</xdr:rowOff>
                  </to>
                </anchor>
              </controlPr>
            </control>
          </mc:Choice>
        </mc:AlternateContent>
        <mc:AlternateContent xmlns:mc="http://schemas.openxmlformats.org/markup-compatibility/2006">
          <mc:Choice Requires="x14">
            <control shapeId="2222" r:id="rId52" name="Group Box 174">
              <controlPr defaultSize="0" autoFill="0" autoPict="0">
                <anchor moveWithCells="1">
                  <from>
                    <xdr:col>2</xdr:col>
                    <xdr:colOff>0</xdr:colOff>
                    <xdr:row>13</xdr:row>
                    <xdr:rowOff>0</xdr:rowOff>
                  </from>
                  <to>
                    <xdr:col>8</xdr:col>
                    <xdr:colOff>0</xdr:colOff>
                    <xdr:row>13</xdr:row>
                    <xdr:rowOff>335280</xdr:rowOff>
                  </to>
                </anchor>
              </controlPr>
            </control>
          </mc:Choice>
        </mc:AlternateContent>
        <mc:AlternateContent xmlns:mc="http://schemas.openxmlformats.org/markup-compatibility/2006">
          <mc:Choice Requires="x14">
            <control shapeId="2223" r:id="rId53" name="Option Button 175">
              <controlPr defaultSize="0" autoFill="0" autoLine="0" autoPict="0">
                <anchor moveWithCells="1">
                  <from>
                    <xdr:col>3</xdr:col>
                    <xdr:colOff>76200</xdr:colOff>
                    <xdr:row>13</xdr:row>
                    <xdr:rowOff>99060</xdr:rowOff>
                  </from>
                  <to>
                    <xdr:col>3</xdr:col>
                    <xdr:colOff>266700</xdr:colOff>
                    <xdr:row>13</xdr:row>
                    <xdr:rowOff>274320</xdr:rowOff>
                  </to>
                </anchor>
              </controlPr>
            </control>
          </mc:Choice>
        </mc:AlternateContent>
        <mc:AlternateContent xmlns:mc="http://schemas.openxmlformats.org/markup-compatibility/2006">
          <mc:Choice Requires="x14">
            <control shapeId="2224" r:id="rId54" name="Option Button 176">
              <controlPr defaultSize="0" autoFill="0" autoLine="0" autoPict="0">
                <anchor moveWithCells="1">
                  <from>
                    <xdr:col>4</xdr:col>
                    <xdr:colOff>83820</xdr:colOff>
                    <xdr:row>13</xdr:row>
                    <xdr:rowOff>99060</xdr:rowOff>
                  </from>
                  <to>
                    <xdr:col>4</xdr:col>
                    <xdr:colOff>274320</xdr:colOff>
                    <xdr:row>13</xdr:row>
                    <xdr:rowOff>274320</xdr:rowOff>
                  </to>
                </anchor>
              </controlPr>
            </control>
          </mc:Choice>
        </mc:AlternateContent>
        <mc:AlternateContent xmlns:mc="http://schemas.openxmlformats.org/markup-compatibility/2006">
          <mc:Choice Requires="x14">
            <control shapeId="2225" r:id="rId55" name="Option Button 177">
              <controlPr defaultSize="0" autoFill="0" autoLine="0" autoPict="0">
                <anchor moveWithCells="1">
                  <from>
                    <xdr:col>5</xdr:col>
                    <xdr:colOff>91440</xdr:colOff>
                    <xdr:row>13</xdr:row>
                    <xdr:rowOff>99060</xdr:rowOff>
                  </from>
                  <to>
                    <xdr:col>5</xdr:col>
                    <xdr:colOff>281940</xdr:colOff>
                    <xdr:row>13</xdr:row>
                    <xdr:rowOff>274320</xdr:rowOff>
                  </to>
                </anchor>
              </controlPr>
            </control>
          </mc:Choice>
        </mc:AlternateContent>
        <mc:AlternateContent xmlns:mc="http://schemas.openxmlformats.org/markup-compatibility/2006">
          <mc:Choice Requires="x14">
            <control shapeId="2226" r:id="rId56" name="Option Button 178">
              <controlPr defaultSize="0" autoFill="0" autoLine="0" autoPict="0">
                <anchor moveWithCells="1">
                  <from>
                    <xdr:col>6</xdr:col>
                    <xdr:colOff>91440</xdr:colOff>
                    <xdr:row>13</xdr:row>
                    <xdr:rowOff>99060</xdr:rowOff>
                  </from>
                  <to>
                    <xdr:col>6</xdr:col>
                    <xdr:colOff>281940</xdr:colOff>
                    <xdr:row>13</xdr:row>
                    <xdr:rowOff>274320</xdr:rowOff>
                  </to>
                </anchor>
              </controlPr>
            </control>
          </mc:Choice>
        </mc:AlternateContent>
        <mc:AlternateContent xmlns:mc="http://schemas.openxmlformats.org/markup-compatibility/2006">
          <mc:Choice Requires="x14">
            <control shapeId="2227" r:id="rId57" name="Option Button 179">
              <controlPr defaultSize="0" autoFill="0" autoLine="0" autoPict="0">
                <anchor moveWithCells="1">
                  <from>
                    <xdr:col>7</xdr:col>
                    <xdr:colOff>99060</xdr:colOff>
                    <xdr:row>13</xdr:row>
                    <xdr:rowOff>99060</xdr:rowOff>
                  </from>
                  <to>
                    <xdr:col>7</xdr:col>
                    <xdr:colOff>289560</xdr:colOff>
                    <xdr:row>13</xdr:row>
                    <xdr:rowOff>274320</xdr:rowOff>
                  </to>
                </anchor>
              </controlPr>
            </control>
          </mc:Choice>
        </mc:AlternateContent>
        <mc:AlternateContent xmlns:mc="http://schemas.openxmlformats.org/markup-compatibility/2006">
          <mc:Choice Requires="x14">
            <control shapeId="2237" r:id="rId58" name="Group Box 189">
              <controlPr defaultSize="0" autoFill="0" autoPict="0">
                <anchor moveWithCells="1">
                  <from>
                    <xdr:col>2</xdr:col>
                    <xdr:colOff>0</xdr:colOff>
                    <xdr:row>14</xdr:row>
                    <xdr:rowOff>0</xdr:rowOff>
                  </from>
                  <to>
                    <xdr:col>8</xdr:col>
                    <xdr:colOff>0</xdr:colOff>
                    <xdr:row>14</xdr:row>
                    <xdr:rowOff>327660</xdr:rowOff>
                  </to>
                </anchor>
              </controlPr>
            </control>
          </mc:Choice>
        </mc:AlternateContent>
        <mc:AlternateContent xmlns:mc="http://schemas.openxmlformats.org/markup-compatibility/2006">
          <mc:Choice Requires="x14">
            <control shapeId="2238" r:id="rId59" name="Group Box 190">
              <controlPr defaultSize="0" autoFill="0" autoPict="0">
                <anchor moveWithCells="1">
                  <from>
                    <xdr:col>2</xdr:col>
                    <xdr:colOff>0</xdr:colOff>
                    <xdr:row>14</xdr:row>
                    <xdr:rowOff>0</xdr:rowOff>
                  </from>
                  <to>
                    <xdr:col>8</xdr:col>
                    <xdr:colOff>0</xdr:colOff>
                    <xdr:row>14</xdr:row>
                    <xdr:rowOff>335280</xdr:rowOff>
                  </to>
                </anchor>
              </controlPr>
            </control>
          </mc:Choice>
        </mc:AlternateContent>
        <mc:AlternateContent xmlns:mc="http://schemas.openxmlformats.org/markup-compatibility/2006">
          <mc:Choice Requires="x14">
            <control shapeId="2240" r:id="rId60" name="Group Box 192">
              <controlPr defaultSize="0" autoFill="0" autoPict="0">
                <anchor moveWithCells="1">
                  <from>
                    <xdr:col>2</xdr:col>
                    <xdr:colOff>0</xdr:colOff>
                    <xdr:row>14</xdr:row>
                    <xdr:rowOff>0</xdr:rowOff>
                  </from>
                  <to>
                    <xdr:col>8</xdr:col>
                    <xdr:colOff>0</xdr:colOff>
                    <xdr:row>14</xdr:row>
                    <xdr:rowOff>335280</xdr:rowOff>
                  </to>
                </anchor>
              </controlPr>
            </control>
          </mc:Choice>
        </mc:AlternateContent>
        <mc:AlternateContent xmlns:mc="http://schemas.openxmlformats.org/markup-compatibility/2006">
          <mc:Choice Requires="x14">
            <control shapeId="2251" r:id="rId61" name="Option Button 203">
              <controlPr defaultSize="0" autoFill="0" autoLine="0" autoPict="0">
                <anchor moveWithCells="1">
                  <from>
                    <xdr:col>7</xdr:col>
                    <xdr:colOff>99060</xdr:colOff>
                    <xdr:row>5</xdr:row>
                    <xdr:rowOff>114300</xdr:rowOff>
                  </from>
                  <to>
                    <xdr:col>7</xdr:col>
                    <xdr:colOff>289560</xdr:colOff>
                    <xdr:row>5</xdr:row>
                    <xdr:rowOff>289560</xdr:rowOff>
                  </to>
                </anchor>
              </controlPr>
            </control>
          </mc:Choice>
        </mc:AlternateContent>
        <mc:AlternateContent xmlns:mc="http://schemas.openxmlformats.org/markup-compatibility/2006">
          <mc:Choice Requires="x14">
            <control shapeId="2253" r:id="rId62" name="Group Box 205">
              <controlPr defaultSize="0" autoFill="0" autoPict="0" altText="">
                <anchor moveWithCells="1">
                  <from>
                    <xdr:col>2</xdr:col>
                    <xdr:colOff>0</xdr:colOff>
                    <xdr:row>12</xdr:row>
                    <xdr:rowOff>0</xdr:rowOff>
                  </from>
                  <to>
                    <xdr:col>8</xdr:col>
                    <xdr:colOff>0</xdr:colOff>
                    <xdr:row>12</xdr:row>
                    <xdr:rowOff>335280</xdr:rowOff>
                  </to>
                </anchor>
              </controlPr>
            </control>
          </mc:Choice>
        </mc:AlternateContent>
        <mc:AlternateContent xmlns:mc="http://schemas.openxmlformats.org/markup-compatibility/2006">
          <mc:Choice Requires="x14">
            <control shapeId="2259" r:id="rId63" name="Group Box 211">
              <controlPr defaultSize="0" autoFill="0" autoPict="0" altText="">
                <anchor moveWithCells="1">
                  <from>
                    <xdr:col>2</xdr:col>
                    <xdr:colOff>0</xdr:colOff>
                    <xdr:row>12</xdr:row>
                    <xdr:rowOff>0</xdr:rowOff>
                  </from>
                  <to>
                    <xdr:col>8</xdr:col>
                    <xdr:colOff>0</xdr:colOff>
                    <xdr:row>12</xdr:row>
                    <xdr:rowOff>335280</xdr:rowOff>
                  </to>
                </anchor>
              </controlPr>
            </control>
          </mc:Choice>
        </mc:AlternateContent>
        <mc:AlternateContent xmlns:mc="http://schemas.openxmlformats.org/markup-compatibility/2006">
          <mc:Choice Requires="x14">
            <control shapeId="2266" r:id="rId64" name="Group Box 218">
              <controlPr defaultSize="0" autoFill="0" autoPict="0" altText="">
                <anchor moveWithCells="1">
                  <from>
                    <xdr:col>2</xdr:col>
                    <xdr:colOff>0</xdr:colOff>
                    <xdr:row>14</xdr:row>
                    <xdr:rowOff>0</xdr:rowOff>
                  </from>
                  <to>
                    <xdr:col>8</xdr:col>
                    <xdr:colOff>0</xdr:colOff>
                    <xdr:row>14</xdr:row>
                    <xdr:rowOff>335280</xdr:rowOff>
                  </to>
                </anchor>
              </controlPr>
            </control>
          </mc:Choice>
        </mc:AlternateContent>
        <mc:AlternateContent xmlns:mc="http://schemas.openxmlformats.org/markup-compatibility/2006">
          <mc:Choice Requires="x14">
            <control shapeId="2267" r:id="rId65" name="Option Button 219">
              <controlPr defaultSize="0" autoFill="0" autoLine="0" autoPict="0">
                <anchor moveWithCells="1">
                  <from>
                    <xdr:col>2</xdr:col>
                    <xdr:colOff>76200</xdr:colOff>
                    <xdr:row>14</xdr:row>
                    <xdr:rowOff>160020</xdr:rowOff>
                  </from>
                  <to>
                    <xdr:col>2</xdr:col>
                    <xdr:colOff>266700</xdr:colOff>
                    <xdr:row>14</xdr:row>
                    <xdr:rowOff>335280</xdr:rowOff>
                  </to>
                </anchor>
              </controlPr>
            </control>
          </mc:Choice>
        </mc:AlternateContent>
        <mc:AlternateContent xmlns:mc="http://schemas.openxmlformats.org/markup-compatibility/2006">
          <mc:Choice Requires="x14">
            <control shapeId="2268" r:id="rId66" name="Option Button 220">
              <controlPr defaultSize="0" autoFill="0" autoLine="0" autoPict="0">
                <anchor moveWithCells="1">
                  <from>
                    <xdr:col>3</xdr:col>
                    <xdr:colOff>76200</xdr:colOff>
                    <xdr:row>14</xdr:row>
                    <xdr:rowOff>160020</xdr:rowOff>
                  </from>
                  <to>
                    <xdr:col>3</xdr:col>
                    <xdr:colOff>266700</xdr:colOff>
                    <xdr:row>14</xdr:row>
                    <xdr:rowOff>335280</xdr:rowOff>
                  </to>
                </anchor>
              </controlPr>
            </control>
          </mc:Choice>
        </mc:AlternateContent>
        <mc:AlternateContent xmlns:mc="http://schemas.openxmlformats.org/markup-compatibility/2006">
          <mc:Choice Requires="x14">
            <control shapeId="2269" r:id="rId67" name="Option Button 221">
              <controlPr defaultSize="0" autoFill="0" autoLine="0" autoPict="0">
                <anchor moveWithCells="1">
                  <from>
                    <xdr:col>4</xdr:col>
                    <xdr:colOff>83820</xdr:colOff>
                    <xdr:row>14</xdr:row>
                    <xdr:rowOff>160020</xdr:rowOff>
                  </from>
                  <to>
                    <xdr:col>4</xdr:col>
                    <xdr:colOff>274320</xdr:colOff>
                    <xdr:row>14</xdr:row>
                    <xdr:rowOff>335280</xdr:rowOff>
                  </to>
                </anchor>
              </controlPr>
            </control>
          </mc:Choice>
        </mc:AlternateContent>
        <mc:AlternateContent xmlns:mc="http://schemas.openxmlformats.org/markup-compatibility/2006">
          <mc:Choice Requires="x14">
            <control shapeId="2270" r:id="rId68" name="Option Button 222">
              <controlPr defaultSize="0" autoFill="0" autoLine="0" autoPict="0">
                <anchor moveWithCells="1">
                  <from>
                    <xdr:col>5</xdr:col>
                    <xdr:colOff>91440</xdr:colOff>
                    <xdr:row>14</xdr:row>
                    <xdr:rowOff>160020</xdr:rowOff>
                  </from>
                  <to>
                    <xdr:col>5</xdr:col>
                    <xdr:colOff>281940</xdr:colOff>
                    <xdr:row>14</xdr:row>
                    <xdr:rowOff>335280</xdr:rowOff>
                  </to>
                </anchor>
              </controlPr>
            </control>
          </mc:Choice>
        </mc:AlternateContent>
        <mc:AlternateContent xmlns:mc="http://schemas.openxmlformats.org/markup-compatibility/2006">
          <mc:Choice Requires="x14">
            <control shapeId="2271" r:id="rId69" name="Option Button 223">
              <controlPr defaultSize="0" autoFill="0" autoLine="0" autoPict="0">
                <anchor moveWithCells="1">
                  <from>
                    <xdr:col>6</xdr:col>
                    <xdr:colOff>91440</xdr:colOff>
                    <xdr:row>14</xdr:row>
                    <xdr:rowOff>160020</xdr:rowOff>
                  </from>
                  <to>
                    <xdr:col>6</xdr:col>
                    <xdr:colOff>281940</xdr:colOff>
                    <xdr:row>14</xdr:row>
                    <xdr:rowOff>335280</xdr:rowOff>
                  </to>
                </anchor>
              </controlPr>
            </control>
          </mc:Choice>
        </mc:AlternateContent>
        <mc:AlternateContent xmlns:mc="http://schemas.openxmlformats.org/markup-compatibility/2006">
          <mc:Choice Requires="x14">
            <control shapeId="2272" r:id="rId70" name="Option Button 224">
              <controlPr defaultSize="0" autoFill="0" autoLine="0" autoPict="0">
                <anchor moveWithCells="1">
                  <from>
                    <xdr:col>7</xdr:col>
                    <xdr:colOff>99060</xdr:colOff>
                    <xdr:row>14</xdr:row>
                    <xdr:rowOff>160020</xdr:rowOff>
                  </from>
                  <to>
                    <xdr:col>7</xdr:col>
                    <xdr:colOff>289560</xdr:colOff>
                    <xdr:row>14</xdr:row>
                    <xdr:rowOff>335280</xdr:rowOff>
                  </to>
                </anchor>
              </controlPr>
            </control>
          </mc:Choice>
        </mc:AlternateContent>
        <mc:AlternateContent xmlns:mc="http://schemas.openxmlformats.org/markup-compatibility/2006">
          <mc:Choice Requires="x14">
            <control shapeId="2274" r:id="rId71" name="Group Box 226">
              <controlPr defaultSize="0" autoFill="0" autoPict="0">
                <anchor moveWithCells="1">
                  <from>
                    <xdr:col>2</xdr:col>
                    <xdr:colOff>0</xdr:colOff>
                    <xdr:row>12</xdr:row>
                    <xdr:rowOff>0</xdr:rowOff>
                  </from>
                  <to>
                    <xdr:col>8</xdr:col>
                    <xdr:colOff>0</xdr:colOff>
                    <xdr:row>12</xdr:row>
                    <xdr:rowOff>342900</xdr:rowOff>
                  </to>
                </anchor>
              </controlPr>
            </control>
          </mc:Choice>
        </mc:AlternateContent>
        <mc:AlternateContent xmlns:mc="http://schemas.openxmlformats.org/markup-compatibility/2006">
          <mc:Choice Requires="x14">
            <control shapeId="2275" r:id="rId72" name="Group Box 227">
              <controlPr defaultSize="0" autoFill="0" autoPict="0">
                <anchor moveWithCells="1">
                  <from>
                    <xdr:col>2</xdr:col>
                    <xdr:colOff>0</xdr:colOff>
                    <xdr:row>12</xdr:row>
                    <xdr:rowOff>0</xdr:rowOff>
                  </from>
                  <to>
                    <xdr:col>8</xdr:col>
                    <xdr:colOff>0</xdr:colOff>
                    <xdr:row>12</xdr:row>
                    <xdr:rowOff>335280</xdr:rowOff>
                  </to>
                </anchor>
              </controlPr>
            </control>
          </mc:Choice>
        </mc:AlternateContent>
        <mc:AlternateContent xmlns:mc="http://schemas.openxmlformats.org/markup-compatibility/2006">
          <mc:Choice Requires="x14">
            <control shapeId="2276" r:id="rId73" name="Group Box 228">
              <controlPr defaultSize="0" autoFill="0" autoPict="0">
                <anchor moveWithCells="1">
                  <from>
                    <xdr:col>2</xdr:col>
                    <xdr:colOff>0</xdr:colOff>
                    <xdr:row>12</xdr:row>
                    <xdr:rowOff>0</xdr:rowOff>
                  </from>
                  <to>
                    <xdr:col>8</xdr:col>
                    <xdr:colOff>0</xdr:colOff>
                    <xdr:row>12</xdr:row>
                    <xdr:rowOff>327660</xdr:rowOff>
                  </to>
                </anchor>
              </controlPr>
            </control>
          </mc:Choice>
        </mc:AlternateContent>
        <mc:AlternateContent xmlns:mc="http://schemas.openxmlformats.org/markup-compatibility/2006">
          <mc:Choice Requires="x14">
            <control shapeId="2277" r:id="rId74" name="Group Box 229">
              <controlPr defaultSize="0" autoFill="0" autoPict="0">
                <anchor moveWithCells="1">
                  <from>
                    <xdr:col>2</xdr:col>
                    <xdr:colOff>0</xdr:colOff>
                    <xdr:row>12</xdr:row>
                    <xdr:rowOff>0</xdr:rowOff>
                  </from>
                  <to>
                    <xdr:col>8</xdr:col>
                    <xdr:colOff>0</xdr:colOff>
                    <xdr:row>12</xdr:row>
                    <xdr:rowOff>335280</xdr:rowOff>
                  </to>
                </anchor>
              </controlPr>
            </control>
          </mc:Choice>
        </mc:AlternateContent>
        <mc:AlternateContent xmlns:mc="http://schemas.openxmlformats.org/markup-compatibility/2006">
          <mc:Choice Requires="x14">
            <control shapeId="2278" r:id="rId75" name="Group Box 230">
              <controlPr defaultSize="0" autoFill="0" autoPict="0">
                <anchor moveWithCells="1">
                  <from>
                    <xdr:col>2</xdr:col>
                    <xdr:colOff>0</xdr:colOff>
                    <xdr:row>12</xdr:row>
                    <xdr:rowOff>0</xdr:rowOff>
                  </from>
                  <to>
                    <xdr:col>8</xdr:col>
                    <xdr:colOff>0</xdr:colOff>
                    <xdr:row>12</xdr:row>
                    <xdr:rowOff>335280</xdr:rowOff>
                  </to>
                </anchor>
              </controlPr>
            </control>
          </mc:Choice>
        </mc:AlternateContent>
        <mc:AlternateContent xmlns:mc="http://schemas.openxmlformats.org/markup-compatibility/2006">
          <mc:Choice Requires="x14">
            <control shapeId="2279" r:id="rId76" name="Group Box 231">
              <controlPr defaultSize="0" autoFill="0" autoPict="0" altText="">
                <anchor moveWithCells="1">
                  <from>
                    <xdr:col>2</xdr:col>
                    <xdr:colOff>0</xdr:colOff>
                    <xdr:row>12</xdr:row>
                    <xdr:rowOff>0</xdr:rowOff>
                  </from>
                  <to>
                    <xdr:col>8</xdr:col>
                    <xdr:colOff>0</xdr:colOff>
                    <xdr:row>12</xdr:row>
                    <xdr:rowOff>335280</xdr:rowOff>
                  </to>
                </anchor>
              </controlPr>
            </control>
          </mc:Choice>
        </mc:AlternateContent>
        <mc:AlternateContent xmlns:mc="http://schemas.openxmlformats.org/markup-compatibility/2006">
          <mc:Choice Requires="x14">
            <control shapeId="2286" r:id="rId77" name="Group Box 238">
              <controlPr defaultSize="0" autoFill="0" autoPict="0">
                <anchor moveWithCells="1">
                  <from>
                    <xdr:col>2</xdr:col>
                    <xdr:colOff>0</xdr:colOff>
                    <xdr:row>12</xdr:row>
                    <xdr:rowOff>0</xdr:rowOff>
                  </from>
                  <to>
                    <xdr:col>8</xdr:col>
                    <xdr:colOff>0</xdr:colOff>
                    <xdr:row>12</xdr:row>
                    <xdr:rowOff>342900</xdr:rowOff>
                  </to>
                </anchor>
              </controlPr>
            </control>
          </mc:Choice>
        </mc:AlternateContent>
        <mc:AlternateContent xmlns:mc="http://schemas.openxmlformats.org/markup-compatibility/2006">
          <mc:Choice Requires="x14">
            <control shapeId="2287" r:id="rId78" name="Group Box 239">
              <controlPr defaultSize="0" autoFill="0" autoPict="0">
                <anchor moveWithCells="1">
                  <from>
                    <xdr:col>2</xdr:col>
                    <xdr:colOff>0</xdr:colOff>
                    <xdr:row>12</xdr:row>
                    <xdr:rowOff>0</xdr:rowOff>
                  </from>
                  <to>
                    <xdr:col>8</xdr:col>
                    <xdr:colOff>0</xdr:colOff>
                    <xdr:row>12</xdr:row>
                    <xdr:rowOff>335280</xdr:rowOff>
                  </to>
                </anchor>
              </controlPr>
            </control>
          </mc:Choice>
        </mc:AlternateContent>
        <mc:AlternateContent xmlns:mc="http://schemas.openxmlformats.org/markup-compatibility/2006">
          <mc:Choice Requires="x14">
            <control shapeId="2288" r:id="rId79" name="Group Box 240">
              <controlPr defaultSize="0" autoFill="0" autoPict="0">
                <anchor moveWithCells="1">
                  <from>
                    <xdr:col>2</xdr:col>
                    <xdr:colOff>0</xdr:colOff>
                    <xdr:row>12</xdr:row>
                    <xdr:rowOff>0</xdr:rowOff>
                  </from>
                  <to>
                    <xdr:col>8</xdr:col>
                    <xdr:colOff>0</xdr:colOff>
                    <xdr:row>12</xdr:row>
                    <xdr:rowOff>327660</xdr:rowOff>
                  </to>
                </anchor>
              </controlPr>
            </control>
          </mc:Choice>
        </mc:AlternateContent>
        <mc:AlternateContent xmlns:mc="http://schemas.openxmlformats.org/markup-compatibility/2006">
          <mc:Choice Requires="x14">
            <control shapeId="2289" r:id="rId80" name="Group Box 241">
              <controlPr defaultSize="0" autoFill="0" autoPict="0">
                <anchor moveWithCells="1">
                  <from>
                    <xdr:col>2</xdr:col>
                    <xdr:colOff>0</xdr:colOff>
                    <xdr:row>12</xdr:row>
                    <xdr:rowOff>0</xdr:rowOff>
                  </from>
                  <to>
                    <xdr:col>8</xdr:col>
                    <xdr:colOff>0</xdr:colOff>
                    <xdr:row>12</xdr:row>
                    <xdr:rowOff>335280</xdr:rowOff>
                  </to>
                </anchor>
              </controlPr>
            </control>
          </mc:Choice>
        </mc:AlternateContent>
        <mc:AlternateContent xmlns:mc="http://schemas.openxmlformats.org/markup-compatibility/2006">
          <mc:Choice Requires="x14">
            <control shapeId="2290" r:id="rId81" name="Group Box 242">
              <controlPr defaultSize="0" autoFill="0" autoPict="0">
                <anchor moveWithCells="1">
                  <from>
                    <xdr:col>2</xdr:col>
                    <xdr:colOff>0</xdr:colOff>
                    <xdr:row>12</xdr:row>
                    <xdr:rowOff>0</xdr:rowOff>
                  </from>
                  <to>
                    <xdr:col>8</xdr:col>
                    <xdr:colOff>0</xdr:colOff>
                    <xdr:row>12</xdr:row>
                    <xdr:rowOff>335280</xdr:rowOff>
                  </to>
                </anchor>
              </controlPr>
            </control>
          </mc:Choice>
        </mc:AlternateContent>
        <mc:AlternateContent xmlns:mc="http://schemas.openxmlformats.org/markup-compatibility/2006">
          <mc:Choice Requires="x14">
            <control shapeId="2291" r:id="rId82" name="Group Box 243">
              <controlPr defaultSize="0" autoFill="0" autoPict="0" altText="">
                <anchor moveWithCells="1">
                  <from>
                    <xdr:col>2</xdr:col>
                    <xdr:colOff>0</xdr:colOff>
                    <xdr:row>12</xdr:row>
                    <xdr:rowOff>0</xdr:rowOff>
                  </from>
                  <to>
                    <xdr:col>8</xdr:col>
                    <xdr:colOff>0</xdr:colOff>
                    <xdr:row>12</xdr:row>
                    <xdr:rowOff>335280</xdr:rowOff>
                  </to>
                </anchor>
              </controlPr>
            </control>
          </mc:Choice>
        </mc:AlternateContent>
        <mc:AlternateContent xmlns:mc="http://schemas.openxmlformats.org/markup-compatibility/2006">
          <mc:Choice Requires="x14">
            <control shapeId="2292" r:id="rId83" name="Option Button 244">
              <controlPr defaultSize="0" autoFill="0" autoLine="0" autoPict="0">
                <anchor moveWithCells="1">
                  <from>
                    <xdr:col>2</xdr:col>
                    <xdr:colOff>76200</xdr:colOff>
                    <xdr:row>12</xdr:row>
                    <xdr:rowOff>281940</xdr:rowOff>
                  </from>
                  <to>
                    <xdr:col>2</xdr:col>
                    <xdr:colOff>266700</xdr:colOff>
                    <xdr:row>12</xdr:row>
                    <xdr:rowOff>457200</xdr:rowOff>
                  </to>
                </anchor>
              </controlPr>
            </control>
          </mc:Choice>
        </mc:AlternateContent>
        <mc:AlternateContent xmlns:mc="http://schemas.openxmlformats.org/markup-compatibility/2006">
          <mc:Choice Requires="x14">
            <control shapeId="2293" r:id="rId84" name="Option Button 245">
              <controlPr defaultSize="0" autoFill="0" autoLine="0" autoPict="0">
                <anchor moveWithCells="1">
                  <from>
                    <xdr:col>3</xdr:col>
                    <xdr:colOff>76200</xdr:colOff>
                    <xdr:row>12</xdr:row>
                    <xdr:rowOff>281940</xdr:rowOff>
                  </from>
                  <to>
                    <xdr:col>3</xdr:col>
                    <xdr:colOff>266700</xdr:colOff>
                    <xdr:row>12</xdr:row>
                    <xdr:rowOff>457200</xdr:rowOff>
                  </to>
                </anchor>
              </controlPr>
            </control>
          </mc:Choice>
        </mc:AlternateContent>
        <mc:AlternateContent xmlns:mc="http://schemas.openxmlformats.org/markup-compatibility/2006">
          <mc:Choice Requires="x14">
            <control shapeId="2294" r:id="rId85" name="Option Button 246">
              <controlPr defaultSize="0" autoFill="0" autoLine="0" autoPict="0">
                <anchor moveWithCells="1">
                  <from>
                    <xdr:col>4</xdr:col>
                    <xdr:colOff>83820</xdr:colOff>
                    <xdr:row>12</xdr:row>
                    <xdr:rowOff>281940</xdr:rowOff>
                  </from>
                  <to>
                    <xdr:col>4</xdr:col>
                    <xdr:colOff>274320</xdr:colOff>
                    <xdr:row>12</xdr:row>
                    <xdr:rowOff>457200</xdr:rowOff>
                  </to>
                </anchor>
              </controlPr>
            </control>
          </mc:Choice>
        </mc:AlternateContent>
        <mc:AlternateContent xmlns:mc="http://schemas.openxmlformats.org/markup-compatibility/2006">
          <mc:Choice Requires="x14">
            <control shapeId="2295" r:id="rId86" name="Option Button 247">
              <controlPr defaultSize="0" autoFill="0" autoLine="0" autoPict="0">
                <anchor moveWithCells="1">
                  <from>
                    <xdr:col>5</xdr:col>
                    <xdr:colOff>91440</xdr:colOff>
                    <xdr:row>12</xdr:row>
                    <xdr:rowOff>281940</xdr:rowOff>
                  </from>
                  <to>
                    <xdr:col>5</xdr:col>
                    <xdr:colOff>281940</xdr:colOff>
                    <xdr:row>12</xdr:row>
                    <xdr:rowOff>457200</xdr:rowOff>
                  </to>
                </anchor>
              </controlPr>
            </control>
          </mc:Choice>
        </mc:AlternateContent>
        <mc:AlternateContent xmlns:mc="http://schemas.openxmlformats.org/markup-compatibility/2006">
          <mc:Choice Requires="x14">
            <control shapeId="2296" r:id="rId87" name="Option Button 248">
              <controlPr defaultSize="0" autoFill="0" autoLine="0" autoPict="0">
                <anchor moveWithCells="1">
                  <from>
                    <xdr:col>6</xdr:col>
                    <xdr:colOff>91440</xdr:colOff>
                    <xdr:row>12</xdr:row>
                    <xdr:rowOff>281940</xdr:rowOff>
                  </from>
                  <to>
                    <xdr:col>6</xdr:col>
                    <xdr:colOff>281940</xdr:colOff>
                    <xdr:row>12</xdr:row>
                    <xdr:rowOff>457200</xdr:rowOff>
                  </to>
                </anchor>
              </controlPr>
            </control>
          </mc:Choice>
        </mc:AlternateContent>
        <mc:AlternateContent xmlns:mc="http://schemas.openxmlformats.org/markup-compatibility/2006">
          <mc:Choice Requires="x14">
            <control shapeId="2297" r:id="rId88" name="Option Button 249">
              <controlPr defaultSize="0" autoFill="0" autoLine="0" autoPict="0">
                <anchor moveWithCells="1">
                  <from>
                    <xdr:col>7</xdr:col>
                    <xdr:colOff>99060</xdr:colOff>
                    <xdr:row>12</xdr:row>
                    <xdr:rowOff>281940</xdr:rowOff>
                  </from>
                  <to>
                    <xdr:col>7</xdr:col>
                    <xdr:colOff>289560</xdr:colOff>
                    <xdr:row>12</xdr:row>
                    <xdr:rowOff>457200</xdr:rowOff>
                  </to>
                </anchor>
              </controlPr>
            </control>
          </mc:Choice>
        </mc:AlternateContent>
        <mc:AlternateContent xmlns:mc="http://schemas.openxmlformats.org/markup-compatibility/2006">
          <mc:Choice Requires="x14">
            <control shapeId="2298" r:id="rId89" name="Group Box 250">
              <controlPr defaultSize="0" autoFill="0" autoPict="0">
                <anchor moveWithCells="1">
                  <from>
                    <xdr:col>2</xdr:col>
                    <xdr:colOff>0</xdr:colOff>
                    <xdr:row>8</xdr:row>
                    <xdr:rowOff>0</xdr:rowOff>
                  </from>
                  <to>
                    <xdr:col>8</xdr:col>
                    <xdr:colOff>0</xdr:colOff>
                    <xdr:row>8</xdr:row>
                    <xdr:rowOff>342900</xdr:rowOff>
                  </to>
                </anchor>
              </controlPr>
            </control>
          </mc:Choice>
        </mc:AlternateContent>
        <mc:AlternateContent xmlns:mc="http://schemas.openxmlformats.org/markup-compatibility/2006">
          <mc:Choice Requires="x14">
            <control shapeId="2299" r:id="rId90" name="Group Box 251">
              <controlPr defaultSize="0" autoFill="0" autoPict="0">
                <anchor moveWithCells="1">
                  <from>
                    <xdr:col>2</xdr:col>
                    <xdr:colOff>0</xdr:colOff>
                    <xdr:row>8</xdr:row>
                    <xdr:rowOff>0</xdr:rowOff>
                  </from>
                  <to>
                    <xdr:col>8</xdr:col>
                    <xdr:colOff>0</xdr:colOff>
                    <xdr:row>8</xdr:row>
                    <xdr:rowOff>335280</xdr:rowOff>
                  </to>
                </anchor>
              </controlPr>
            </control>
          </mc:Choice>
        </mc:AlternateContent>
        <mc:AlternateContent xmlns:mc="http://schemas.openxmlformats.org/markup-compatibility/2006">
          <mc:Choice Requires="x14">
            <control shapeId="2300" r:id="rId91" name="Group Box 252">
              <controlPr defaultSize="0" autoFill="0" autoPict="0">
                <anchor moveWithCells="1">
                  <from>
                    <xdr:col>2</xdr:col>
                    <xdr:colOff>0</xdr:colOff>
                    <xdr:row>8</xdr:row>
                    <xdr:rowOff>0</xdr:rowOff>
                  </from>
                  <to>
                    <xdr:col>8</xdr:col>
                    <xdr:colOff>0</xdr:colOff>
                    <xdr:row>8</xdr:row>
                    <xdr:rowOff>327660</xdr:rowOff>
                  </to>
                </anchor>
              </controlPr>
            </control>
          </mc:Choice>
        </mc:AlternateContent>
        <mc:AlternateContent xmlns:mc="http://schemas.openxmlformats.org/markup-compatibility/2006">
          <mc:Choice Requires="x14">
            <control shapeId="2301" r:id="rId92" name="Group Box 253">
              <controlPr defaultSize="0" autoFill="0" autoPict="0">
                <anchor moveWithCells="1">
                  <from>
                    <xdr:col>2</xdr:col>
                    <xdr:colOff>0</xdr:colOff>
                    <xdr:row>8</xdr:row>
                    <xdr:rowOff>0</xdr:rowOff>
                  </from>
                  <to>
                    <xdr:col>8</xdr:col>
                    <xdr:colOff>0</xdr:colOff>
                    <xdr:row>8</xdr:row>
                    <xdr:rowOff>335280</xdr:rowOff>
                  </to>
                </anchor>
              </controlPr>
            </control>
          </mc:Choice>
        </mc:AlternateContent>
        <mc:AlternateContent xmlns:mc="http://schemas.openxmlformats.org/markup-compatibility/2006">
          <mc:Choice Requires="x14">
            <control shapeId="2302" r:id="rId93" name="Group Box 254">
              <controlPr defaultSize="0" autoFill="0" autoPict="0">
                <anchor moveWithCells="1">
                  <from>
                    <xdr:col>2</xdr:col>
                    <xdr:colOff>0</xdr:colOff>
                    <xdr:row>8</xdr:row>
                    <xdr:rowOff>0</xdr:rowOff>
                  </from>
                  <to>
                    <xdr:col>8</xdr:col>
                    <xdr:colOff>0</xdr:colOff>
                    <xdr:row>8</xdr:row>
                    <xdr:rowOff>335280</xdr:rowOff>
                  </to>
                </anchor>
              </controlPr>
            </control>
          </mc:Choice>
        </mc:AlternateContent>
        <mc:AlternateContent xmlns:mc="http://schemas.openxmlformats.org/markup-compatibility/2006">
          <mc:Choice Requires="x14">
            <control shapeId="2303" r:id="rId94" name="Group Box 255">
              <controlPr defaultSize="0" autoFill="0" autoPict="0" altText="">
                <anchor moveWithCells="1">
                  <from>
                    <xdr:col>2</xdr:col>
                    <xdr:colOff>0</xdr:colOff>
                    <xdr:row>8</xdr:row>
                    <xdr:rowOff>0</xdr:rowOff>
                  </from>
                  <to>
                    <xdr:col>8</xdr:col>
                    <xdr:colOff>0</xdr:colOff>
                    <xdr:row>8</xdr:row>
                    <xdr:rowOff>335280</xdr:rowOff>
                  </to>
                </anchor>
              </controlPr>
            </control>
          </mc:Choice>
        </mc:AlternateContent>
        <mc:AlternateContent xmlns:mc="http://schemas.openxmlformats.org/markup-compatibility/2006">
          <mc:Choice Requires="x14">
            <control shapeId="2304" r:id="rId95" name="Option Button 256">
              <controlPr defaultSize="0" autoFill="0" autoLine="0" autoPict="0">
                <anchor moveWithCells="1">
                  <from>
                    <xdr:col>2</xdr:col>
                    <xdr:colOff>76200</xdr:colOff>
                    <xdr:row>8</xdr:row>
                    <xdr:rowOff>160020</xdr:rowOff>
                  </from>
                  <to>
                    <xdr:col>2</xdr:col>
                    <xdr:colOff>266700</xdr:colOff>
                    <xdr:row>8</xdr:row>
                    <xdr:rowOff>335280</xdr:rowOff>
                  </to>
                </anchor>
              </controlPr>
            </control>
          </mc:Choice>
        </mc:AlternateContent>
        <mc:AlternateContent xmlns:mc="http://schemas.openxmlformats.org/markup-compatibility/2006">
          <mc:Choice Requires="x14">
            <control shapeId="2305" r:id="rId96" name="Option Button 257">
              <controlPr defaultSize="0" autoFill="0" autoLine="0" autoPict="0">
                <anchor moveWithCells="1">
                  <from>
                    <xdr:col>3</xdr:col>
                    <xdr:colOff>76200</xdr:colOff>
                    <xdr:row>8</xdr:row>
                    <xdr:rowOff>160020</xdr:rowOff>
                  </from>
                  <to>
                    <xdr:col>3</xdr:col>
                    <xdr:colOff>266700</xdr:colOff>
                    <xdr:row>8</xdr:row>
                    <xdr:rowOff>335280</xdr:rowOff>
                  </to>
                </anchor>
              </controlPr>
            </control>
          </mc:Choice>
        </mc:AlternateContent>
        <mc:AlternateContent xmlns:mc="http://schemas.openxmlformats.org/markup-compatibility/2006">
          <mc:Choice Requires="x14">
            <control shapeId="2306" r:id="rId97" name="Option Button 258">
              <controlPr defaultSize="0" autoFill="0" autoLine="0" autoPict="0">
                <anchor moveWithCells="1">
                  <from>
                    <xdr:col>4</xdr:col>
                    <xdr:colOff>83820</xdr:colOff>
                    <xdr:row>8</xdr:row>
                    <xdr:rowOff>160020</xdr:rowOff>
                  </from>
                  <to>
                    <xdr:col>4</xdr:col>
                    <xdr:colOff>274320</xdr:colOff>
                    <xdr:row>8</xdr:row>
                    <xdr:rowOff>335280</xdr:rowOff>
                  </to>
                </anchor>
              </controlPr>
            </control>
          </mc:Choice>
        </mc:AlternateContent>
        <mc:AlternateContent xmlns:mc="http://schemas.openxmlformats.org/markup-compatibility/2006">
          <mc:Choice Requires="x14">
            <control shapeId="2307" r:id="rId98" name="Option Button 259">
              <controlPr defaultSize="0" autoFill="0" autoLine="0" autoPict="0">
                <anchor moveWithCells="1">
                  <from>
                    <xdr:col>5</xdr:col>
                    <xdr:colOff>91440</xdr:colOff>
                    <xdr:row>8</xdr:row>
                    <xdr:rowOff>160020</xdr:rowOff>
                  </from>
                  <to>
                    <xdr:col>5</xdr:col>
                    <xdr:colOff>281940</xdr:colOff>
                    <xdr:row>8</xdr:row>
                    <xdr:rowOff>335280</xdr:rowOff>
                  </to>
                </anchor>
              </controlPr>
            </control>
          </mc:Choice>
        </mc:AlternateContent>
        <mc:AlternateContent xmlns:mc="http://schemas.openxmlformats.org/markup-compatibility/2006">
          <mc:Choice Requires="x14">
            <control shapeId="2308" r:id="rId99" name="Option Button 260">
              <controlPr defaultSize="0" autoFill="0" autoLine="0" autoPict="0">
                <anchor moveWithCells="1">
                  <from>
                    <xdr:col>6</xdr:col>
                    <xdr:colOff>91440</xdr:colOff>
                    <xdr:row>8</xdr:row>
                    <xdr:rowOff>160020</xdr:rowOff>
                  </from>
                  <to>
                    <xdr:col>6</xdr:col>
                    <xdr:colOff>281940</xdr:colOff>
                    <xdr:row>8</xdr:row>
                    <xdr:rowOff>335280</xdr:rowOff>
                  </to>
                </anchor>
              </controlPr>
            </control>
          </mc:Choice>
        </mc:AlternateContent>
        <mc:AlternateContent xmlns:mc="http://schemas.openxmlformats.org/markup-compatibility/2006">
          <mc:Choice Requires="x14">
            <control shapeId="2309" r:id="rId100" name="Option Button 261">
              <controlPr defaultSize="0" autoFill="0" autoLine="0" autoPict="0">
                <anchor moveWithCells="1">
                  <from>
                    <xdr:col>7</xdr:col>
                    <xdr:colOff>99060</xdr:colOff>
                    <xdr:row>8</xdr:row>
                    <xdr:rowOff>160020</xdr:rowOff>
                  </from>
                  <to>
                    <xdr:col>7</xdr:col>
                    <xdr:colOff>289560</xdr:colOff>
                    <xdr:row>8</xdr:row>
                    <xdr:rowOff>335280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tabColor rgb="FFBDC9CD"/>
  </sheetPr>
  <dimension ref="B1:X36"/>
  <sheetViews>
    <sheetView showGridLines="0" zoomScaleNormal="100" workbookViewId="0">
      <selection activeCell="C14" sqref="C14"/>
    </sheetView>
  </sheetViews>
  <sheetFormatPr baseColWidth="10" defaultRowHeight="14.4" x14ac:dyDescent="0.3"/>
  <cols>
    <col min="1" max="1" width="7.44140625" customWidth="1"/>
    <col min="2" max="2" width="60.6640625" customWidth="1"/>
    <col min="3" max="8" width="5.33203125" customWidth="1"/>
    <col min="9" max="9" width="14.5546875" customWidth="1"/>
    <col min="10" max="10" width="44.44140625" customWidth="1"/>
    <col min="11" max="12" width="11.44140625" style="64"/>
    <col min="13" max="13" width="11.44140625" style="3" customWidth="1"/>
    <col min="14" max="14" width="11.44140625" style="3"/>
    <col min="15" max="15" width="22.33203125" style="3" customWidth="1"/>
    <col min="16" max="21" width="11.44140625" style="3"/>
    <col min="22" max="22" width="11.5546875" style="64"/>
    <col min="23" max="24" width="11.5546875" style="50"/>
  </cols>
  <sheetData>
    <row r="1" spans="2:24" ht="15" customHeight="1" x14ac:dyDescent="0.3">
      <c r="K1" s="50"/>
      <c r="L1" s="50"/>
      <c r="M1" s="52"/>
      <c r="N1" s="52"/>
      <c r="O1" s="52"/>
      <c r="P1" s="52"/>
      <c r="Q1" s="52"/>
      <c r="R1" s="52"/>
      <c r="S1" s="52"/>
      <c r="T1" s="52"/>
      <c r="U1" s="52"/>
      <c r="V1" s="50"/>
    </row>
    <row r="2" spans="2:24" ht="21.6" thickBot="1" x14ac:dyDescent="0.45">
      <c r="B2" s="37" t="s">
        <v>78</v>
      </c>
      <c r="C2" s="38"/>
      <c r="D2" s="38"/>
      <c r="E2" s="38"/>
      <c r="F2" s="38"/>
      <c r="G2" s="38"/>
      <c r="H2" s="38"/>
      <c r="I2" s="38"/>
      <c r="J2" s="38"/>
      <c r="K2" s="50"/>
      <c r="L2" s="50"/>
      <c r="M2" s="51"/>
      <c r="N2" s="52"/>
      <c r="O2" s="52"/>
      <c r="P2" s="52"/>
      <c r="Q2" s="52"/>
      <c r="R2" s="52"/>
      <c r="S2" s="52"/>
      <c r="T2" s="52"/>
      <c r="U2" s="52"/>
      <c r="V2" s="50"/>
    </row>
    <row r="3" spans="2:24" s="64" customFormat="1" ht="15.6" thickTop="1" thickBot="1" x14ac:dyDescent="0.35">
      <c r="B3" s="87"/>
      <c r="C3" s="87"/>
      <c r="D3" s="87"/>
      <c r="E3" s="87"/>
      <c r="F3" s="87"/>
      <c r="G3" s="87"/>
      <c r="H3" s="87"/>
      <c r="I3" s="87"/>
      <c r="J3" s="87"/>
      <c r="K3" s="50"/>
      <c r="L3" s="50"/>
      <c r="M3" s="102"/>
      <c r="N3" s="52"/>
      <c r="O3" s="52"/>
      <c r="P3" s="52"/>
      <c r="Q3" s="52"/>
      <c r="R3" s="52"/>
      <c r="S3" s="52"/>
      <c r="T3" s="52"/>
      <c r="U3" s="52"/>
      <c r="V3" s="50"/>
      <c r="W3" s="50"/>
      <c r="X3" s="50"/>
    </row>
    <row r="4" spans="2:24" s="64" customFormat="1" ht="87" customHeight="1" x14ac:dyDescent="0.3">
      <c r="B4" s="307" t="s">
        <v>7</v>
      </c>
      <c r="C4" s="118" t="s">
        <v>17</v>
      </c>
      <c r="D4" s="119" t="s">
        <v>68</v>
      </c>
      <c r="E4" s="119" t="s">
        <v>69</v>
      </c>
      <c r="F4" s="119" t="s">
        <v>70</v>
      </c>
      <c r="G4" s="119" t="s">
        <v>71</v>
      </c>
      <c r="H4" s="120"/>
      <c r="I4" s="309" t="s">
        <v>26</v>
      </c>
      <c r="J4" s="311" t="s">
        <v>25</v>
      </c>
      <c r="K4" s="50"/>
      <c r="L4" s="50"/>
      <c r="M4" s="313" t="s">
        <v>27</v>
      </c>
      <c r="N4" s="313" t="s">
        <v>16</v>
      </c>
      <c r="O4" s="314" t="s">
        <v>28</v>
      </c>
      <c r="P4" s="306" t="s">
        <v>73</v>
      </c>
      <c r="Q4" s="306" t="s">
        <v>72</v>
      </c>
      <c r="R4" s="52"/>
      <c r="S4" s="52"/>
      <c r="T4" s="52"/>
      <c r="U4" s="52"/>
      <c r="V4" s="50"/>
      <c r="W4" s="50"/>
      <c r="X4" s="50"/>
    </row>
    <row r="5" spans="2:24" s="64" customFormat="1" ht="15.75" customHeight="1" thickBot="1" x14ac:dyDescent="0.35">
      <c r="B5" s="308"/>
      <c r="C5" s="115">
        <v>1</v>
      </c>
      <c r="D5" s="116">
        <v>2</v>
      </c>
      <c r="E5" s="116">
        <v>3</v>
      </c>
      <c r="F5" s="116">
        <v>4</v>
      </c>
      <c r="G5" s="116">
        <v>5</v>
      </c>
      <c r="H5" s="117" t="s">
        <v>15</v>
      </c>
      <c r="I5" s="315"/>
      <c r="J5" s="316"/>
      <c r="K5" s="50"/>
      <c r="L5" s="50"/>
      <c r="M5" s="313"/>
      <c r="N5" s="313"/>
      <c r="O5" s="314"/>
      <c r="P5" s="306"/>
      <c r="Q5" s="306"/>
      <c r="R5" s="52"/>
      <c r="S5" s="52"/>
      <c r="T5" s="52"/>
      <c r="U5" s="52"/>
      <c r="V5" s="50"/>
      <c r="W5" s="50"/>
      <c r="X5" s="50"/>
    </row>
    <row r="6" spans="2:24" s="64" customFormat="1" ht="26.4" x14ac:dyDescent="0.3">
      <c r="B6" s="34" t="s">
        <v>75</v>
      </c>
      <c r="C6" s="65"/>
      <c r="D6" s="66"/>
      <c r="E6" s="66"/>
      <c r="F6" s="66"/>
      <c r="G6" s="66"/>
      <c r="H6" s="109"/>
      <c r="I6" s="49"/>
      <c r="J6" s="67"/>
      <c r="K6" s="114">
        <f>H6</f>
        <v>0</v>
      </c>
      <c r="L6" s="103" t="str">
        <f>IF(K6=6,"0",IF(K6=0,"-",K6))</f>
        <v>-</v>
      </c>
      <c r="M6" s="104" t="str">
        <f t="shared" ref="M6:M13" si="0">IF(ISTEXT(B6),IFERROR(VLOOKUP(I6,Relevanz_fur_Unternehmen,2,0),""),"")</f>
        <v/>
      </c>
      <c r="N6" s="105" t="str">
        <f>IFERROR(L6*M6,"-")</f>
        <v>-</v>
      </c>
      <c r="O6" s="105" t="str">
        <f t="shared" ref="O6:O13" si="1">IFERROR(IF((M6*L6)&gt;0,"ja","nein"),"")</f>
        <v/>
      </c>
      <c r="P6" s="106">
        <f>IF(K6&gt;0,ISNUMBER(K6)*ISTEXT(I6),0)</f>
        <v>0</v>
      </c>
      <c r="Q6" s="106" t="str">
        <f t="shared" ref="Q6:Q13" si="2">IF(ISNUMBER(K6),IF(K6&gt;0,"x",""),"")</f>
        <v/>
      </c>
      <c r="R6" s="52"/>
      <c r="S6" s="52"/>
      <c r="T6" s="52"/>
      <c r="U6" s="52"/>
      <c r="V6" s="50"/>
      <c r="W6" s="50"/>
      <c r="X6" s="50"/>
    </row>
    <row r="7" spans="2:24" s="64" customFormat="1" ht="26.4" x14ac:dyDescent="0.3">
      <c r="B7" s="35" t="s">
        <v>76</v>
      </c>
      <c r="C7" s="68"/>
      <c r="D7" s="69"/>
      <c r="E7" s="69"/>
      <c r="F7" s="69"/>
      <c r="G7" s="69"/>
      <c r="H7" s="110"/>
      <c r="I7" s="49"/>
      <c r="J7" s="32"/>
      <c r="K7" s="114">
        <f t="shared" ref="K7:K11" si="3">H7</f>
        <v>0</v>
      </c>
      <c r="L7" s="103" t="str">
        <f t="shared" ref="L7:L13" si="4">IF(K7=6,"-",IF(K7=0,"-",K7))</f>
        <v>-</v>
      </c>
      <c r="M7" s="104" t="str">
        <f t="shared" si="0"/>
        <v/>
      </c>
      <c r="N7" s="105" t="str">
        <f t="shared" ref="N7:N13" si="5">IFERROR(L7*M7,"-")</f>
        <v>-</v>
      </c>
      <c r="O7" s="105" t="str">
        <f t="shared" si="1"/>
        <v/>
      </c>
      <c r="P7" s="106">
        <f t="shared" ref="P7:P13" si="6">IF(K7&gt;0,ISNUMBER(K7)*ISTEXT(I7),0)</f>
        <v>0</v>
      </c>
      <c r="Q7" s="106" t="str">
        <f t="shared" si="2"/>
        <v/>
      </c>
      <c r="R7" s="52"/>
      <c r="S7" s="52"/>
      <c r="T7" s="52"/>
      <c r="U7" s="52"/>
      <c r="V7" s="50"/>
      <c r="W7" s="50"/>
      <c r="X7" s="50"/>
    </row>
    <row r="8" spans="2:24" s="64" customFormat="1" ht="26.4" x14ac:dyDescent="0.3">
      <c r="B8" s="70" t="s">
        <v>42</v>
      </c>
      <c r="C8" s="71"/>
      <c r="D8" s="72"/>
      <c r="E8" s="72"/>
      <c r="F8" s="72"/>
      <c r="G8" s="72"/>
      <c r="H8" s="111"/>
      <c r="I8" s="49"/>
      <c r="J8" s="36"/>
      <c r="K8" s="114">
        <f t="shared" si="3"/>
        <v>0</v>
      </c>
      <c r="L8" s="103" t="str">
        <f t="shared" si="4"/>
        <v>-</v>
      </c>
      <c r="M8" s="104" t="str">
        <f t="shared" si="0"/>
        <v/>
      </c>
      <c r="N8" s="105" t="str">
        <f t="shared" si="5"/>
        <v>-</v>
      </c>
      <c r="O8" s="105" t="str">
        <f t="shared" si="1"/>
        <v/>
      </c>
      <c r="P8" s="106">
        <f t="shared" si="6"/>
        <v>0</v>
      </c>
      <c r="Q8" s="106" t="str">
        <f t="shared" si="2"/>
        <v/>
      </c>
      <c r="R8" s="52"/>
      <c r="S8" s="52"/>
      <c r="T8" s="52"/>
      <c r="U8" s="52"/>
      <c r="V8" s="50"/>
      <c r="W8" s="50"/>
      <c r="X8" s="50"/>
    </row>
    <row r="9" spans="2:24" s="64" customFormat="1" ht="26.4" x14ac:dyDescent="0.3">
      <c r="B9" s="35" t="s">
        <v>43</v>
      </c>
      <c r="C9" s="68"/>
      <c r="D9" s="69"/>
      <c r="E9" s="69"/>
      <c r="F9" s="69"/>
      <c r="G9" s="69"/>
      <c r="H9" s="110"/>
      <c r="I9" s="49"/>
      <c r="J9" s="32"/>
      <c r="K9" s="114">
        <f t="shared" si="3"/>
        <v>0</v>
      </c>
      <c r="L9" s="103" t="str">
        <f t="shared" si="4"/>
        <v>-</v>
      </c>
      <c r="M9" s="104" t="str">
        <f t="shared" si="0"/>
        <v/>
      </c>
      <c r="N9" s="105" t="str">
        <f t="shared" si="5"/>
        <v>-</v>
      </c>
      <c r="O9" s="105" t="str">
        <f t="shared" si="1"/>
        <v/>
      </c>
      <c r="P9" s="106">
        <f t="shared" si="6"/>
        <v>0</v>
      </c>
      <c r="Q9" s="106" t="str">
        <f t="shared" si="2"/>
        <v/>
      </c>
      <c r="R9" s="52"/>
      <c r="S9" s="52"/>
      <c r="T9" s="52"/>
      <c r="U9" s="52"/>
      <c r="V9" s="50"/>
      <c r="W9" s="50"/>
      <c r="X9" s="50"/>
    </row>
    <row r="10" spans="2:24" s="64" customFormat="1" ht="39.6" x14ac:dyDescent="0.3">
      <c r="B10" s="70" t="s">
        <v>149</v>
      </c>
      <c r="C10" s="71"/>
      <c r="D10" s="72"/>
      <c r="E10" s="72"/>
      <c r="F10" s="72"/>
      <c r="G10" s="72"/>
      <c r="H10" s="111"/>
      <c r="I10" s="49"/>
      <c r="J10" s="36"/>
      <c r="K10" s="114">
        <f t="shared" si="3"/>
        <v>0</v>
      </c>
      <c r="L10" s="103" t="str">
        <f t="shared" si="4"/>
        <v>-</v>
      </c>
      <c r="M10" s="104" t="str">
        <f t="shared" si="0"/>
        <v/>
      </c>
      <c r="N10" s="105" t="str">
        <f t="shared" si="5"/>
        <v>-</v>
      </c>
      <c r="O10" s="105" t="str">
        <f t="shared" si="1"/>
        <v/>
      </c>
      <c r="P10" s="106">
        <f t="shared" si="6"/>
        <v>0</v>
      </c>
      <c r="Q10" s="106" t="str">
        <f t="shared" si="2"/>
        <v/>
      </c>
      <c r="R10" s="52"/>
      <c r="S10" s="52"/>
      <c r="T10" s="52"/>
      <c r="U10" s="52"/>
      <c r="V10" s="50"/>
      <c r="W10" s="50"/>
      <c r="X10" s="50"/>
    </row>
    <row r="11" spans="2:24" s="64" customFormat="1" ht="26.4" x14ac:dyDescent="0.3">
      <c r="B11" s="35" t="s">
        <v>58</v>
      </c>
      <c r="C11" s="68"/>
      <c r="D11" s="69"/>
      <c r="E11" s="69"/>
      <c r="F11" s="69"/>
      <c r="G11" s="69"/>
      <c r="H11" s="110"/>
      <c r="I11" s="49"/>
      <c r="J11" s="32"/>
      <c r="K11" s="114">
        <f t="shared" si="3"/>
        <v>0</v>
      </c>
      <c r="L11" s="103" t="str">
        <f t="shared" si="4"/>
        <v>-</v>
      </c>
      <c r="M11" s="104" t="str">
        <f t="shared" si="0"/>
        <v/>
      </c>
      <c r="N11" s="105" t="str">
        <f t="shared" si="5"/>
        <v>-</v>
      </c>
      <c r="O11" s="105" t="str">
        <f t="shared" si="1"/>
        <v/>
      </c>
      <c r="P11" s="106">
        <f t="shared" si="6"/>
        <v>0</v>
      </c>
      <c r="Q11" s="106" t="str">
        <f t="shared" si="2"/>
        <v/>
      </c>
      <c r="R11" s="52"/>
      <c r="S11" s="52"/>
      <c r="T11" s="52"/>
      <c r="U11" s="52"/>
      <c r="V11" s="50"/>
      <c r="W11" s="50"/>
      <c r="X11" s="50"/>
    </row>
    <row r="12" spans="2:24" s="64" customFormat="1" ht="26.4" x14ac:dyDescent="0.3">
      <c r="B12" s="70" t="s">
        <v>77</v>
      </c>
      <c r="C12" s="73"/>
      <c r="D12" s="74"/>
      <c r="E12" s="74"/>
      <c r="F12" s="74"/>
      <c r="G12" s="74"/>
      <c r="H12" s="112"/>
      <c r="I12" s="49"/>
      <c r="J12" s="36"/>
      <c r="K12" s="114">
        <f>H12</f>
        <v>0</v>
      </c>
      <c r="L12" s="103" t="str">
        <f t="shared" si="4"/>
        <v>-</v>
      </c>
      <c r="M12" s="104" t="str">
        <f t="shared" si="0"/>
        <v/>
      </c>
      <c r="N12" s="105" t="str">
        <f t="shared" si="5"/>
        <v>-</v>
      </c>
      <c r="O12" s="105" t="str">
        <f t="shared" si="1"/>
        <v/>
      </c>
      <c r="P12" s="106">
        <f t="shared" si="6"/>
        <v>0</v>
      </c>
      <c r="Q12" s="106" t="str">
        <f t="shared" si="2"/>
        <v/>
      </c>
      <c r="R12" s="52"/>
      <c r="S12" s="52"/>
      <c r="T12" s="52"/>
      <c r="U12" s="52"/>
      <c r="V12" s="50"/>
      <c r="W12" s="50"/>
      <c r="X12" s="50"/>
    </row>
    <row r="13" spans="2:24" s="64" customFormat="1" ht="39.6" x14ac:dyDescent="0.3">
      <c r="B13" s="35" t="s">
        <v>224</v>
      </c>
      <c r="C13" s="73"/>
      <c r="D13" s="74"/>
      <c r="E13" s="74"/>
      <c r="F13" s="74"/>
      <c r="G13" s="74"/>
      <c r="H13" s="112"/>
      <c r="I13" s="49"/>
      <c r="J13" s="32"/>
      <c r="K13" s="114">
        <f t="shared" ref="K13" si="7">H13</f>
        <v>0</v>
      </c>
      <c r="L13" s="103" t="str">
        <f t="shared" si="4"/>
        <v>-</v>
      </c>
      <c r="M13" s="104" t="str">
        <f t="shared" si="0"/>
        <v/>
      </c>
      <c r="N13" s="105" t="str">
        <f t="shared" si="5"/>
        <v>-</v>
      </c>
      <c r="O13" s="105" t="str">
        <f t="shared" si="1"/>
        <v/>
      </c>
      <c r="P13" s="106">
        <f t="shared" si="6"/>
        <v>0</v>
      </c>
      <c r="Q13" s="106" t="str">
        <f t="shared" si="2"/>
        <v/>
      </c>
      <c r="R13" s="52"/>
      <c r="S13" s="52"/>
      <c r="T13" s="52"/>
      <c r="U13" s="52"/>
      <c r="V13" s="50"/>
      <c r="W13" s="50"/>
      <c r="X13" s="50"/>
    </row>
    <row r="14" spans="2:24" s="64" customFormat="1" ht="39.6" x14ac:dyDescent="0.3">
      <c r="B14" s="70" t="s">
        <v>150</v>
      </c>
      <c r="C14" s="73"/>
      <c r="D14" s="74"/>
      <c r="E14" s="74"/>
      <c r="F14" s="74"/>
      <c r="G14" s="74"/>
      <c r="H14" s="112"/>
      <c r="I14" s="49"/>
      <c r="J14" s="36"/>
      <c r="K14" s="114">
        <f t="shared" ref="K14:K15" si="8">H14</f>
        <v>0</v>
      </c>
      <c r="L14" s="103" t="str">
        <f t="shared" ref="L14:L15" si="9">IF(K14=6,"-",IF(K14=0,"-",K14))</f>
        <v>-</v>
      </c>
      <c r="M14" s="104" t="str">
        <f t="shared" ref="M14:M15" si="10">IF(ISTEXT(B14),IFERROR(VLOOKUP(I14,Relevanz_fur_Unternehmen,2,0),""),"")</f>
        <v/>
      </c>
      <c r="N14" s="105" t="str">
        <f t="shared" ref="N14:N15" si="11">IFERROR(L14*M14,"-")</f>
        <v>-</v>
      </c>
      <c r="O14" s="105" t="str">
        <f t="shared" ref="O14:O15" si="12">IFERROR(IF((M14*L14)&gt;0,"ja","nein"),"")</f>
        <v/>
      </c>
      <c r="P14" s="106">
        <f t="shared" ref="P14:P15" si="13">IF(K14&gt;0,ISNUMBER(K14)*ISTEXT(I14),0)</f>
        <v>0</v>
      </c>
      <c r="Q14" s="106" t="str">
        <f t="shared" ref="Q14:Q15" si="14">IF(ISNUMBER(K14),IF(K14&gt;0,"x",""),"")</f>
        <v/>
      </c>
      <c r="R14" s="52"/>
      <c r="S14" s="52"/>
      <c r="T14" s="52"/>
      <c r="U14" s="52"/>
      <c r="V14" s="50"/>
      <c r="W14" s="50"/>
      <c r="X14" s="50"/>
    </row>
    <row r="15" spans="2:24" s="64" customFormat="1" ht="29.4" thickBot="1" x14ac:dyDescent="0.35">
      <c r="B15" s="291" t="s">
        <v>210</v>
      </c>
      <c r="C15" s="77"/>
      <c r="D15" s="78"/>
      <c r="E15" s="78"/>
      <c r="F15" s="78"/>
      <c r="G15" s="78"/>
      <c r="H15" s="123"/>
      <c r="I15" s="88"/>
      <c r="J15" s="89"/>
      <c r="K15" s="114">
        <f t="shared" si="8"/>
        <v>0</v>
      </c>
      <c r="L15" s="103" t="str">
        <f t="shared" si="9"/>
        <v>-</v>
      </c>
      <c r="M15" s="104" t="str">
        <f t="shared" si="10"/>
        <v/>
      </c>
      <c r="N15" s="105" t="str">
        <f t="shared" si="11"/>
        <v>-</v>
      </c>
      <c r="O15" s="105" t="str">
        <f t="shared" si="12"/>
        <v/>
      </c>
      <c r="P15" s="106">
        <f t="shared" si="13"/>
        <v>0</v>
      </c>
      <c r="Q15" s="106" t="str">
        <f t="shared" si="14"/>
        <v/>
      </c>
      <c r="R15" s="52"/>
      <c r="S15" s="52"/>
      <c r="T15" s="52"/>
      <c r="U15" s="52"/>
      <c r="V15" s="50"/>
      <c r="W15" s="50"/>
      <c r="X15" s="50"/>
    </row>
    <row r="16" spans="2:24" s="64" customFormat="1" x14ac:dyDescent="0.3">
      <c r="B16" s="166"/>
      <c r="C16" s="82"/>
      <c r="D16" s="82"/>
      <c r="E16" s="82"/>
      <c r="F16" s="82"/>
      <c r="G16" s="82"/>
      <c r="H16" s="82"/>
      <c r="M16" s="3"/>
      <c r="N16" s="3"/>
      <c r="O16" s="3"/>
      <c r="P16" s="279"/>
      <c r="Q16" s="3"/>
      <c r="R16" s="3"/>
      <c r="S16" s="3"/>
      <c r="T16" s="3"/>
      <c r="U16" s="3"/>
      <c r="W16" s="50"/>
      <c r="X16" s="50"/>
    </row>
    <row r="17" spans="2:24" s="64" customFormat="1" x14ac:dyDescent="0.3">
      <c r="B17" s="40" t="s">
        <v>29</v>
      </c>
      <c r="C17" s="41" t="str">
        <f>IFERROR(SUMIF(O6:O15,"ja",N6:N15)/SUMIF(O6:O15,"ja",M6:M15),"-")</f>
        <v>-</v>
      </c>
      <c r="D17" s="40" t="str">
        <f>"("&amp;IFERROR(VLOOKUP(ROUND(C17,0),Einstufung,2),"-")&amp;")"</f>
        <v>(-)</v>
      </c>
      <c r="E17" s="42"/>
      <c r="F17" s="82"/>
      <c r="G17" s="82"/>
      <c r="H17" s="82"/>
      <c r="I17" s="3"/>
      <c r="J17" s="24"/>
      <c r="M17" s="3"/>
      <c r="N17" s="3"/>
      <c r="O17" s="3"/>
      <c r="P17" s="3"/>
      <c r="Q17" s="3"/>
      <c r="R17" s="3"/>
      <c r="S17" s="3"/>
      <c r="T17" s="3"/>
      <c r="U17" s="3"/>
      <c r="W17" s="50"/>
      <c r="X17" s="50"/>
    </row>
    <row r="18" spans="2:24" s="64" customFormat="1" x14ac:dyDescent="0.3">
      <c r="B18" s="83">
        <f>SUM(P6:P15)/COUNT(P6:P15)</f>
        <v>0</v>
      </c>
      <c r="C18" s="43"/>
      <c r="D18" s="84"/>
      <c r="E18" s="44"/>
      <c r="F18" s="85"/>
      <c r="G18" s="85"/>
      <c r="H18" s="85"/>
      <c r="I18" s="45"/>
      <c r="J18" s="1"/>
      <c r="M18" s="3"/>
      <c r="N18" s="3"/>
      <c r="O18" s="3"/>
      <c r="P18" s="3"/>
      <c r="Q18" s="3"/>
      <c r="R18" s="3"/>
      <c r="S18" s="3"/>
      <c r="T18" s="3"/>
      <c r="U18" s="3"/>
      <c r="W18" s="50"/>
      <c r="X18" s="50"/>
    </row>
    <row r="19" spans="2:24" s="64" customFormat="1" x14ac:dyDescent="0.3">
      <c r="B19" s="85"/>
      <c r="C19" s="46"/>
      <c r="D19" s="47"/>
      <c r="E19" s="48"/>
      <c r="F19" s="85"/>
      <c r="G19" s="85"/>
      <c r="H19" s="85"/>
      <c r="I19" s="85"/>
      <c r="J19" s="1"/>
      <c r="M19" s="3"/>
      <c r="N19" s="3"/>
      <c r="O19" s="3"/>
      <c r="P19" s="3"/>
      <c r="Q19" s="3"/>
      <c r="R19" s="3"/>
      <c r="S19" s="3"/>
      <c r="T19" s="3"/>
      <c r="U19" s="3"/>
      <c r="W19" s="50"/>
      <c r="X19" s="50"/>
    </row>
    <row r="20" spans="2:24" s="64" customFormat="1" x14ac:dyDescent="0.3">
      <c r="B20" s="85"/>
      <c r="C20" s="85"/>
      <c r="D20" s="85"/>
      <c r="E20" s="85"/>
      <c r="F20" s="85"/>
      <c r="G20" s="85"/>
      <c r="H20" s="85"/>
      <c r="I20" s="85"/>
      <c r="J20" s="1"/>
      <c r="M20" s="3"/>
      <c r="N20" s="3"/>
      <c r="O20" s="3"/>
      <c r="P20" s="3"/>
      <c r="Q20" s="3"/>
      <c r="R20" s="3"/>
      <c r="S20" s="3"/>
      <c r="T20" s="3"/>
      <c r="U20" s="3"/>
      <c r="W20" s="50"/>
      <c r="X20" s="50"/>
    </row>
    <row r="21" spans="2:24" s="64" customFormat="1" x14ac:dyDescent="0.3">
      <c r="B21" s="86"/>
      <c r="C21" s="85"/>
      <c r="D21" s="85"/>
      <c r="E21" s="85"/>
      <c r="F21" s="85"/>
      <c r="G21" s="85"/>
      <c r="H21" s="85"/>
      <c r="I21" s="85"/>
      <c r="J21" s="1"/>
      <c r="M21" s="3"/>
      <c r="N21" s="3"/>
      <c r="O21" s="3"/>
      <c r="P21" s="3"/>
      <c r="Q21" s="3"/>
      <c r="R21" s="3"/>
      <c r="S21" s="3"/>
      <c r="T21" s="3"/>
      <c r="U21" s="3"/>
      <c r="W21" s="50"/>
      <c r="X21" s="50"/>
    </row>
    <row r="22" spans="2:24" s="64" customFormat="1" x14ac:dyDescent="0.3">
      <c r="J22" s="1"/>
      <c r="M22" s="3"/>
      <c r="N22" s="3"/>
      <c r="O22" s="3"/>
      <c r="P22" s="3"/>
      <c r="Q22" s="3"/>
      <c r="R22" s="3"/>
      <c r="S22" s="3"/>
      <c r="T22" s="3"/>
      <c r="U22" s="3"/>
      <c r="W22" s="50"/>
      <c r="X22" s="50"/>
    </row>
    <row r="23" spans="2:24" s="64" customFormat="1" x14ac:dyDescent="0.3">
      <c r="M23" s="3"/>
      <c r="N23" s="3"/>
      <c r="O23" s="3"/>
      <c r="P23" s="3"/>
      <c r="Q23" s="3"/>
      <c r="R23" s="3"/>
      <c r="S23" s="3"/>
      <c r="T23" s="3"/>
      <c r="U23" s="3"/>
      <c r="W23" s="50"/>
      <c r="X23" s="50"/>
    </row>
    <row r="24" spans="2:24" s="64" customFormat="1" x14ac:dyDescent="0.3">
      <c r="M24" s="3"/>
      <c r="N24" s="3"/>
      <c r="O24" s="3"/>
      <c r="P24" s="3"/>
      <c r="Q24" s="3"/>
      <c r="R24" s="3"/>
      <c r="S24" s="3"/>
      <c r="T24" s="3"/>
      <c r="U24" s="3"/>
      <c r="W24" s="50"/>
      <c r="X24" s="50"/>
    </row>
    <row r="25" spans="2:24" s="64" customFormat="1" x14ac:dyDescent="0.3">
      <c r="M25" s="3"/>
      <c r="N25" s="3"/>
      <c r="O25" s="3"/>
      <c r="P25" s="3"/>
      <c r="Q25" s="3"/>
      <c r="R25" s="3"/>
      <c r="S25" s="3"/>
      <c r="T25" s="3"/>
      <c r="U25" s="3"/>
      <c r="W25" s="50"/>
      <c r="X25" s="50"/>
    </row>
    <row r="26" spans="2:24" s="64" customFormat="1" x14ac:dyDescent="0.3">
      <c r="M26" s="3"/>
      <c r="N26" s="3"/>
      <c r="O26" s="3"/>
      <c r="P26" s="3"/>
      <c r="Q26" s="3"/>
      <c r="R26" s="3"/>
      <c r="S26" s="3"/>
      <c r="T26" s="3"/>
      <c r="U26" s="3"/>
      <c r="W26" s="50"/>
      <c r="X26" s="50"/>
    </row>
    <row r="27" spans="2:24" s="64" customFormat="1" x14ac:dyDescent="0.3">
      <c r="M27" s="3"/>
      <c r="N27" s="3"/>
      <c r="O27" s="3"/>
      <c r="P27" s="3"/>
      <c r="Q27" s="3"/>
      <c r="R27" s="3"/>
      <c r="S27" s="3"/>
      <c r="T27" s="3"/>
      <c r="U27" s="3"/>
      <c r="W27" s="50"/>
      <c r="X27" s="50"/>
    </row>
    <row r="28" spans="2:24" s="64" customFormat="1" x14ac:dyDescent="0.3">
      <c r="M28" s="3"/>
      <c r="N28" s="3"/>
      <c r="O28" s="3"/>
      <c r="P28" s="3"/>
      <c r="Q28" s="3"/>
      <c r="R28" s="3"/>
      <c r="S28" s="3"/>
      <c r="T28" s="3"/>
      <c r="U28" s="3"/>
      <c r="W28" s="50"/>
      <c r="X28" s="50"/>
    </row>
    <row r="29" spans="2:24" s="64" customFormat="1" x14ac:dyDescent="0.3">
      <c r="M29" s="3"/>
      <c r="N29" s="3"/>
      <c r="O29" s="3"/>
      <c r="P29" s="3"/>
      <c r="Q29" s="3"/>
      <c r="R29" s="3"/>
      <c r="S29" s="3"/>
      <c r="T29" s="3"/>
      <c r="U29" s="3"/>
      <c r="W29" s="50"/>
      <c r="X29" s="50"/>
    </row>
    <row r="30" spans="2:24" s="64" customFormat="1" x14ac:dyDescent="0.3">
      <c r="M30" s="3"/>
      <c r="N30" s="3"/>
      <c r="O30" s="3"/>
      <c r="P30" s="3"/>
      <c r="Q30" s="3"/>
      <c r="R30" s="3"/>
      <c r="S30" s="3"/>
      <c r="T30" s="3"/>
      <c r="U30" s="3"/>
      <c r="W30" s="50"/>
      <c r="X30" s="50"/>
    </row>
    <row r="31" spans="2:24" s="64" customFormat="1" x14ac:dyDescent="0.3">
      <c r="M31" s="3"/>
      <c r="N31" s="3"/>
      <c r="O31" s="3"/>
      <c r="P31" s="3"/>
      <c r="Q31" s="3"/>
      <c r="R31" s="3"/>
      <c r="S31" s="3"/>
      <c r="T31" s="3"/>
      <c r="U31" s="3"/>
      <c r="W31" s="50"/>
      <c r="X31" s="50"/>
    </row>
    <row r="32" spans="2:24" s="64" customFormat="1" x14ac:dyDescent="0.3">
      <c r="M32" s="3"/>
      <c r="N32" s="3"/>
      <c r="O32" s="3"/>
      <c r="P32" s="3"/>
      <c r="Q32" s="3"/>
      <c r="R32" s="3"/>
      <c r="S32" s="3"/>
      <c r="T32" s="3"/>
      <c r="U32" s="3"/>
      <c r="W32" s="50"/>
      <c r="X32" s="50"/>
    </row>
    <row r="33" spans="13:24" s="64" customFormat="1" x14ac:dyDescent="0.3">
      <c r="M33" s="3"/>
      <c r="N33" s="3"/>
      <c r="O33" s="3"/>
      <c r="P33" s="3"/>
      <c r="Q33" s="3"/>
      <c r="R33" s="3"/>
      <c r="S33" s="3"/>
      <c r="T33" s="3"/>
      <c r="U33" s="3"/>
      <c r="W33" s="50"/>
      <c r="X33" s="50"/>
    </row>
    <row r="34" spans="13:24" s="64" customFormat="1" x14ac:dyDescent="0.3">
      <c r="M34" s="3"/>
      <c r="N34" s="3"/>
      <c r="O34" s="3"/>
      <c r="P34" s="3"/>
      <c r="Q34" s="3"/>
      <c r="R34" s="3"/>
      <c r="S34" s="3"/>
      <c r="T34" s="3"/>
      <c r="U34" s="3"/>
      <c r="W34" s="50"/>
      <c r="X34" s="50"/>
    </row>
    <row r="35" spans="13:24" s="64" customFormat="1" x14ac:dyDescent="0.3">
      <c r="M35" s="3"/>
      <c r="N35" s="3"/>
      <c r="O35" s="3"/>
      <c r="P35" s="3"/>
      <c r="Q35" s="3"/>
      <c r="R35" s="3"/>
      <c r="S35" s="3"/>
      <c r="T35" s="3"/>
      <c r="U35" s="3"/>
      <c r="W35" s="50"/>
      <c r="X35" s="50"/>
    </row>
    <row r="36" spans="13:24" s="64" customFormat="1" x14ac:dyDescent="0.3">
      <c r="M36" s="3"/>
      <c r="N36" s="3"/>
      <c r="O36" s="3"/>
      <c r="P36" s="3"/>
      <c r="Q36" s="3"/>
      <c r="R36" s="3"/>
      <c r="S36" s="3"/>
      <c r="T36" s="3"/>
      <c r="U36" s="3"/>
      <c r="W36" s="50"/>
      <c r="X36" s="50"/>
    </row>
  </sheetData>
  <sheetProtection password="FABD" sheet="1" objects="1" scenarios="1" selectLockedCells="1"/>
  <mergeCells count="8">
    <mergeCell ref="P4:P5"/>
    <mergeCell ref="Q4:Q5"/>
    <mergeCell ref="B4:B5"/>
    <mergeCell ref="I4:I5"/>
    <mergeCell ref="J4:J5"/>
    <mergeCell ref="M4:M5"/>
    <mergeCell ref="N4:N5"/>
    <mergeCell ref="O4:O5"/>
  </mergeCells>
  <conditionalFormatting sqref="C6:H12">
    <cfRule type="expression" dxfId="286" priority="107">
      <formula>$P6=0</formula>
    </cfRule>
    <cfRule type="expression" dxfId="285" priority="108">
      <formula>$P6=1</formula>
    </cfRule>
  </conditionalFormatting>
  <conditionalFormatting sqref="I6:I12">
    <cfRule type="expression" dxfId="284" priority="99">
      <formula>$N6=0</formula>
    </cfRule>
    <cfRule type="expression" dxfId="283" priority="100">
      <formula>$N6=1</formula>
    </cfRule>
  </conditionalFormatting>
  <conditionalFormatting sqref="I6:I12">
    <cfRule type="cellIs" dxfId="282" priority="95" operator="equal">
      <formula>"hoch"</formula>
    </cfRule>
    <cfRule type="cellIs" dxfId="281" priority="96" operator="equal">
      <formula>"mittel"</formula>
    </cfRule>
    <cfRule type="cellIs" dxfId="280" priority="97" operator="equal">
      <formula>"gering"</formula>
    </cfRule>
    <cfRule type="cellIs" dxfId="279" priority="98" operator="equal">
      <formula>"nicht relevant"</formula>
    </cfRule>
  </conditionalFormatting>
  <conditionalFormatting sqref="I6:I12">
    <cfRule type="expression" dxfId="278" priority="93">
      <formula>$N6=0</formula>
    </cfRule>
    <cfRule type="expression" dxfId="277" priority="94">
      <formula>$N6=1</formula>
    </cfRule>
  </conditionalFormatting>
  <conditionalFormatting sqref="I6:I12">
    <cfRule type="cellIs" dxfId="276" priority="89" operator="equal">
      <formula>"hoch"</formula>
    </cfRule>
    <cfRule type="cellIs" dxfId="275" priority="90" operator="equal">
      <formula>"mittel"</formula>
    </cfRule>
    <cfRule type="cellIs" dxfId="274" priority="91" operator="equal">
      <formula>"gering"</formula>
    </cfRule>
    <cfRule type="cellIs" dxfId="273" priority="92" operator="equal">
      <formula>"nicht relevant"</formula>
    </cfRule>
  </conditionalFormatting>
  <conditionalFormatting sqref="C15:H15">
    <cfRule type="expression" dxfId="272" priority="59">
      <formula>$P15=0</formula>
    </cfRule>
    <cfRule type="expression" dxfId="271" priority="60">
      <formula>$P15=1</formula>
    </cfRule>
  </conditionalFormatting>
  <conditionalFormatting sqref="I15">
    <cfRule type="expression" dxfId="270" priority="57">
      <formula>$N15=0</formula>
    </cfRule>
    <cfRule type="expression" dxfId="269" priority="58">
      <formula>$N15=1</formula>
    </cfRule>
  </conditionalFormatting>
  <conditionalFormatting sqref="I15">
    <cfRule type="cellIs" dxfId="268" priority="53" operator="equal">
      <formula>"hoch"</formula>
    </cfRule>
    <cfRule type="cellIs" dxfId="267" priority="54" operator="equal">
      <formula>"mittel"</formula>
    </cfRule>
    <cfRule type="cellIs" dxfId="266" priority="55" operator="equal">
      <formula>"gering"</formula>
    </cfRule>
    <cfRule type="cellIs" dxfId="265" priority="56" operator="equal">
      <formula>"nicht relevant"</formula>
    </cfRule>
  </conditionalFormatting>
  <conditionalFormatting sqref="I15">
    <cfRule type="expression" dxfId="264" priority="51">
      <formula>$N15=0</formula>
    </cfRule>
    <cfRule type="expression" dxfId="263" priority="52">
      <formula>$N15=1</formula>
    </cfRule>
  </conditionalFormatting>
  <conditionalFormatting sqref="I15">
    <cfRule type="cellIs" dxfId="262" priority="47" operator="equal">
      <formula>"hoch"</formula>
    </cfRule>
    <cfRule type="cellIs" dxfId="261" priority="48" operator="equal">
      <formula>"mittel"</formula>
    </cfRule>
    <cfRule type="cellIs" dxfId="260" priority="49" operator="equal">
      <formula>"gering"</formula>
    </cfRule>
    <cfRule type="cellIs" dxfId="259" priority="50" operator="equal">
      <formula>"nicht relevant"</formula>
    </cfRule>
  </conditionalFormatting>
  <conditionalFormatting sqref="C14:H14">
    <cfRule type="expression" dxfId="258" priority="73">
      <formula>$P14=0</formula>
    </cfRule>
    <cfRule type="expression" dxfId="257" priority="74">
      <formula>$P14=1</formula>
    </cfRule>
  </conditionalFormatting>
  <conditionalFormatting sqref="I14">
    <cfRule type="expression" dxfId="256" priority="71">
      <formula>$N14=0</formula>
    </cfRule>
    <cfRule type="expression" dxfId="255" priority="72">
      <formula>$N14=1</formula>
    </cfRule>
  </conditionalFormatting>
  <conditionalFormatting sqref="I14">
    <cfRule type="cellIs" dxfId="254" priority="67" operator="equal">
      <formula>"hoch"</formula>
    </cfRule>
    <cfRule type="cellIs" dxfId="253" priority="68" operator="equal">
      <formula>"mittel"</formula>
    </cfRule>
    <cfRule type="cellIs" dxfId="252" priority="69" operator="equal">
      <formula>"gering"</formula>
    </cfRule>
    <cfRule type="cellIs" dxfId="251" priority="70" operator="equal">
      <formula>"nicht relevant"</formula>
    </cfRule>
  </conditionalFormatting>
  <conditionalFormatting sqref="I14">
    <cfRule type="expression" dxfId="250" priority="65">
      <formula>$N14=0</formula>
    </cfRule>
    <cfRule type="expression" dxfId="249" priority="66">
      <formula>$N14=1</formula>
    </cfRule>
  </conditionalFormatting>
  <conditionalFormatting sqref="I14">
    <cfRule type="cellIs" dxfId="248" priority="61" operator="equal">
      <formula>"hoch"</formula>
    </cfRule>
    <cfRule type="cellIs" dxfId="247" priority="62" operator="equal">
      <formula>"mittel"</formula>
    </cfRule>
    <cfRule type="cellIs" dxfId="246" priority="63" operator="equal">
      <formula>"gering"</formula>
    </cfRule>
    <cfRule type="cellIs" dxfId="245" priority="64" operator="equal">
      <formula>"nicht relevant"</formula>
    </cfRule>
  </conditionalFormatting>
  <conditionalFormatting sqref="C13:H13">
    <cfRule type="expression" dxfId="244" priority="13">
      <formula>$P13=0</formula>
    </cfRule>
    <cfRule type="expression" dxfId="243" priority="14">
      <formula>$P13=1</formula>
    </cfRule>
  </conditionalFormatting>
  <conditionalFormatting sqref="I13">
    <cfRule type="expression" dxfId="242" priority="11">
      <formula>$N13=0</formula>
    </cfRule>
    <cfRule type="expression" dxfId="241" priority="12">
      <formula>$N13=1</formula>
    </cfRule>
  </conditionalFormatting>
  <conditionalFormatting sqref="I13">
    <cfRule type="cellIs" dxfId="240" priority="7" operator="equal">
      <formula>"hoch"</formula>
    </cfRule>
    <cfRule type="cellIs" dxfId="239" priority="8" operator="equal">
      <formula>"mittel"</formula>
    </cfRule>
    <cfRule type="cellIs" dxfId="238" priority="9" operator="equal">
      <formula>"gering"</formula>
    </cfRule>
    <cfRule type="cellIs" dxfId="237" priority="10" operator="equal">
      <formula>"nicht relevant"</formula>
    </cfRule>
  </conditionalFormatting>
  <conditionalFormatting sqref="I13">
    <cfRule type="expression" dxfId="236" priority="5">
      <formula>$N13=0</formula>
    </cfRule>
    <cfRule type="expression" dxfId="235" priority="6">
      <formula>$N13=1</formula>
    </cfRule>
  </conditionalFormatting>
  <conditionalFormatting sqref="I13">
    <cfRule type="cellIs" dxfId="234" priority="1" operator="equal">
      <formula>"hoch"</formula>
    </cfRule>
    <cfRule type="cellIs" dxfId="233" priority="2" operator="equal">
      <formula>"mittel"</formula>
    </cfRule>
    <cfRule type="cellIs" dxfId="232" priority="3" operator="equal">
      <formula>"gering"</formula>
    </cfRule>
    <cfRule type="cellIs" dxfId="231" priority="4" operator="equal">
      <formula>"nicht relevant"</formula>
    </cfRule>
  </conditionalFormatting>
  <dataValidations count="1">
    <dataValidation type="list" allowBlank="1" showInputMessage="1" showErrorMessage="1" sqref="I6:I15">
      <formula1>Relevanz</formula1>
    </dataValidation>
  </dataValidations>
  <hyperlinks>
    <hyperlink ref="B15" location="Glossar!Rohstoffe" display="2.10  Werden Rohstoffe15 aus dem Abwasser/ Abgas zurückgewonnen, sofern technisch und wirtschaftlich sinnvoll?"/>
  </hyperlinks>
  <pageMargins left="0.7" right="0.7" top="0.78740157499999996" bottom="0.78740157499999996" header="0.3" footer="0.3"/>
  <pageSetup paperSize="9" orientation="landscape"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11505" r:id="rId4" name="Option Button 241">
              <controlPr defaultSize="0" autoFill="0" autoLine="0" autoPict="0">
                <anchor moveWithCells="1">
                  <from>
                    <xdr:col>2</xdr:col>
                    <xdr:colOff>83820</xdr:colOff>
                    <xdr:row>10</xdr:row>
                    <xdr:rowOff>99060</xdr:rowOff>
                  </from>
                  <to>
                    <xdr:col>2</xdr:col>
                    <xdr:colOff>274320</xdr:colOff>
                    <xdr:row>10</xdr:row>
                    <xdr:rowOff>274320</xdr:rowOff>
                  </to>
                </anchor>
              </controlPr>
            </control>
          </mc:Choice>
        </mc:AlternateContent>
        <mc:AlternateContent xmlns:mc="http://schemas.openxmlformats.org/markup-compatibility/2006">
          <mc:Choice Requires="x14">
            <control shapeId="11506" r:id="rId5" name="Group Box 242">
              <controlPr defaultSize="0" autoFill="0" autoPict="0">
                <anchor moveWithCells="1">
                  <from>
                    <xdr:col>2</xdr:col>
                    <xdr:colOff>0</xdr:colOff>
                    <xdr:row>10</xdr:row>
                    <xdr:rowOff>0</xdr:rowOff>
                  </from>
                  <to>
                    <xdr:col>8</xdr:col>
                    <xdr:colOff>0</xdr:colOff>
                    <xdr:row>11</xdr:row>
                    <xdr:rowOff>0</xdr:rowOff>
                  </to>
                </anchor>
              </controlPr>
            </control>
          </mc:Choice>
        </mc:AlternateContent>
        <mc:AlternateContent xmlns:mc="http://schemas.openxmlformats.org/markup-compatibility/2006">
          <mc:Choice Requires="x14">
            <control shapeId="11507" r:id="rId6" name="Option Button 243">
              <controlPr defaultSize="0" autoFill="0" autoLine="0" autoPict="0">
                <anchor moveWithCells="1">
                  <from>
                    <xdr:col>3</xdr:col>
                    <xdr:colOff>83820</xdr:colOff>
                    <xdr:row>10</xdr:row>
                    <xdr:rowOff>99060</xdr:rowOff>
                  </from>
                  <to>
                    <xdr:col>3</xdr:col>
                    <xdr:colOff>274320</xdr:colOff>
                    <xdr:row>10</xdr:row>
                    <xdr:rowOff>274320</xdr:rowOff>
                  </to>
                </anchor>
              </controlPr>
            </control>
          </mc:Choice>
        </mc:AlternateContent>
        <mc:AlternateContent xmlns:mc="http://schemas.openxmlformats.org/markup-compatibility/2006">
          <mc:Choice Requires="x14">
            <control shapeId="11508" r:id="rId7" name="Option Button 244">
              <controlPr defaultSize="0" autoFill="0" autoLine="0" autoPict="0">
                <anchor moveWithCells="1">
                  <from>
                    <xdr:col>4</xdr:col>
                    <xdr:colOff>99060</xdr:colOff>
                    <xdr:row>10</xdr:row>
                    <xdr:rowOff>99060</xdr:rowOff>
                  </from>
                  <to>
                    <xdr:col>4</xdr:col>
                    <xdr:colOff>289560</xdr:colOff>
                    <xdr:row>10</xdr:row>
                    <xdr:rowOff>274320</xdr:rowOff>
                  </to>
                </anchor>
              </controlPr>
            </control>
          </mc:Choice>
        </mc:AlternateContent>
        <mc:AlternateContent xmlns:mc="http://schemas.openxmlformats.org/markup-compatibility/2006">
          <mc:Choice Requires="x14">
            <control shapeId="11509" r:id="rId8" name="Option Button 245">
              <controlPr defaultSize="0" autoFill="0" autoLine="0" autoPict="0">
                <anchor moveWithCells="1">
                  <from>
                    <xdr:col>5</xdr:col>
                    <xdr:colOff>83820</xdr:colOff>
                    <xdr:row>10</xdr:row>
                    <xdr:rowOff>91440</xdr:rowOff>
                  </from>
                  <to>
                    <xdr:col>5</xdr:col>
                    <xdr:colOff>274320</xdr:colOff>
                    <xdr:row>10</xdr:row>
                    <xdr:rowOff>266700</xdr:rowOff>
                  </to>
                </anchor>
              </controlPr>
            </control>
          </mc:Choice>
        </mc:AlternateContent>
        <mc:AlternateContent xmlns:mc="http://schemas.openxmlformats.org/markup-compatibility/2006">
          <mc:Choice Requires="x14">
            <control shapeId="11510" r:id="rId9" name="Option Button 246">
              <controlPr defaultSize="0" autoFill="0" autoLine="0" autoPict="0">
                <anchor moveWithCells="1">
                  <from>
                    <xdr:col>6</xdr:col>
                    <xdr:colOff>91440</xdr:colOff>
                    <xdr:row>10</xdr:row>
                    <xdr:rowOff>91440</xdr:rowOff>
                  </from>
                  <to>
                    <xdr:col>6</xdr:col>
                    <xdr:colOff>281940</xdr:colOff>
                    <xdr:row>10</xdr:row>
                    <xdr:rowOff>266700</xdr:rowOff>
                  </to>
                </anchor>
              </controlPr>
            </control>
          </mc:Choice>
        </mc:AlternateContent>
        <mc:AlternateContent xmlns:mc="http://schemas.openxmlformats.org/markup-compatibility/2006">
          <mc:Choice Requires="x14">
            <control shapeId="11511" r:id="rId10" name="Option Button 247">
              <controlPr defaultSize="0" autoFill="0" autoLine="0" autoPict="0">
                <anchor moveWithCells="1">
                  <from>
                    <xdr:col>7</xdr:col>
                    <xdr:colOff>91440</xdr:colOff>
                    <xdr:row>10</xdr:row>
                    <xdr:rowOff>91440</xdr:rowOff>
                  </from>
                  <to>
                    <xdr:col>7</xdr:col>
                    <xdr:colOff>281940</xdr:colOff>
                    <xdr:row>10</xdr:row>
                    <xdr:rowOff>266700</xdr:rowOff>
                  </to>
                </anchor>
              </controlPr>
            </control>
          </mc:Choice>
        </mc:AlternateContent>
        <mc:AlternateContent xmlns:mc="http://schemas.openxmlformats.org/markup-compatibility/2006">
          <mc:Choice Requires="x14">
            <control shapeId="11512" r:id="rId11" name="Option Button 248">
              <controlPr defaultSize="0" autoFill="0" autoLine="0" autoPict="0">
                <anchor moveWithCells="1">
                  <from>
                    <xdr:col>2</xdr:col>
                    <xdr:colOff>83820</xdr:colOff>
                    <xdr:row>9</xdr:row>
                    <xdr:rowOff>160020</xdr:rowOff>
                  </from>
                  <to>
                    <xdr:col>2</xdr:col>
                    <xdr:colOff>274320</xdr:colOff>
                    <xdr:row>9</xdr:row>
                    <xdr:rowOff>342900</xdr:rowOff>
                  </to>
                </anchor>
              </controlPr>
            </control>
          </mc:Choice>
        </mc:AlternateContent>
        <mc:AlternateContent xmlns:mc="http://schemas.openxmlformats.org/markup-compatibility/2006">
          <mc:Choice Requires="x14">
            <control shapeId="11513" r:id="rId12" name="Group Box 249">
              <controlPr defaultSize="0" autoFill="0" autoPict="0" altText="">
                <anchor moveWithCells="1">
                  <from>
                    <xdr:col>2</xdr:col>
                    <xdr:colOff>0</xdr:colOff>
                    <xdr:row>9</xdr:row>
                    <xdr:rowOff>0</xdr:rowOff>
                  </from>
                  <to>
                    <xdr:col>8</xdr:col>
                    <xdr:colOff>0</xdr:colOff>
                    <xdr:row>10</xdr:row>
                    <xdr:rowOff>0</xdr:rowOff>
                  </to>
                </anchor>
              </controlPr>
            </control>
          </mc:Choice>
        </mc:AlternateContent>
        <mc:AlternateContent xmlns:mc="http://schemas.openxmlformats.org/markup-compatibility/2006">
          <mc:Choice Requires="x14">
            <control shapeId="11514" r:id="rId13" name="Option Button 250">
              <controlPr defaultSize="0" autoFill="0" autoLine="0" autoPict="0">
                <anchor moveWithCells="1">
                  <from>
                    <xdr:col>3</xdr:col>
                    <xdr:colOff>83820</xdr:colOff>
                    <xdr:row>9</xdr:row>
                    <xdr:rowOff>160020</xdr:rowOff>
                  </from>
                  <to>
                    <xdr:col>3</xdr:col>
                    <xdr:colOff>274320</xdr:colOff>
                    <xdr:row>9</xdr:row>
                    <xdr:rowOff>342900</xdr:rowOff>
                  </to>
                </anchor>
              </controlPr>
            </control>
          </mc:Choice>
        </mc:AlternateContent>
        <mc:AlternateContent xmlns:mc="http://schemas.openxmlformats.org/markup-compatibility/2006">
          <mc:Choice Requires="x14">
            <control shapeId="11515" r:id="rId14" name="Option Button 251">
              <controlPr defaultSize="0" autoFill="0" autoLine="0" autoPict="0">
                <anchor moveWithCells="1">
                  <from>
                    <xdr:col>4</xdr:col>
                    <xdr:colOff>99060</xdr:colOff>
                    <xdr:row>9</xdr:row>
                    <xdr:rowOff>160020</xdr:rowOff>
                  </from>
                  <to>
                    <xdr:col>4</xdr:col>
                    <xdr:colOff>289560</xdr:colOff>
                    <xdr:row>9</xdr:row>
                    <xdr:rowOff>342900</xdr:rowOff>
                  </to>
                </anchor>
              </controlPr>
            </control>
          </mc:Choice>
        </mc:AlternateContent>
        <mc:AlternateContent xmlns:mc="http://schemas.openxmlformats.org/markup-compatibility/2006">
          <mc:Choice Requires="x14">
            <control shapeId="11516" r:id="rId15" name="Option Button 252">
              <controlPr defaultSize="0" autoFill="0" autoLine="0" autoPict="0">
                <anchor moveWithCells="1">
                  <from>
                    <xdr:col>5</xdr:col>
                    <xdr:colOff>83820</xdr:colOff>
                    <xdr:row>9</xdr:row>
                    <xdr:rowOff>152400</xdr:rowOff>
                  </from>
                  <to>
                    <xdr:col>5</xdr:col>
                    <xdr:colOff>274320</xdr:colOff>
                    <xdr:row>9</xdr:row>
                    <xdr:rowOff>335280</xdr:rowOff>
                  </to>
                </anchor>
              </controlPr>
            </control>
          </mc:Choice>
        </mc:AlternateContent>
        <mc:AlternateContent xmlns:mc="http://schemas.openxmlformats.org/markup-compatibility/2006">
          <mc:Choice Requires="x14">
            <control shapeId="11517" r:id="rId16" name="Option Button 253">
              <controlPr defaultSize="0" autoFill="0" autoLine="0" autoPict="0">
                <anchor moveWithCells="1">
                  <from>
                    <xdr:col>6</xdr:col>
                    <xdr:colOff>91440</xdr:colOff>
                    <xdr:row>9</xdr:row>
                    <xdr:rowOff>152400</xdr:rowOff>
                  </from>
                  <to>
                    <xdr:col>6</xdr:col>
                    <xdr:colOff>281940</xdr:colOff>
                    <xdr:row>9</xdr:row>
                    <xdr:rowOff>335280</xdr:rowOff>
                  </to>
                </anchor>
              </controlPr>
            </control>
          </mc:Choice>
        </mc:AlternateContent>
        <mc:AlternateContent xmlns:mc="http://schemas.openxmlformats.org/markup-compatibility/2006">
          <mc:Choice Requires="x14">
            <control shapeId="11518" r:id="rId17" name="Option Button 254">
              <controlPr defaultSize="0" autoFill="0" autoLine="0" autoPict="0">
                <anchor moveWithCells="1">
                  <from>
                    <xdr:col>7</xdr:col>
                    <xdr:colOff>91440</xdr:colOff>
                    <xdr:row>9</xdr:row>
                    <xdr:rowOff>152400</xdr:rowOff>
                  </from>
                  <to>
                    <xdr:col>7</xdr:col>
                    <xdr:colOff>281940</xdr:colOff>
                    <xdr:row>9</xdr:row>
                    <xdr:rowOff>335280</xdr:rowOff>
                  </to>
                </anchor>
              </controlPr>
            </control>
          </mc:Choice>
        </mc:AlternateContent>
        <mc:AlternateContent xmlns:mc="http://schemas.openxmlformats.org/markup-compatibility/2006">
          <mc:Choice Requires="x14">
            <control shapeId="11519" r:id="rId18" name="Option Button 255">
              <controlPr defaultSize="0" autoFill="0" autoLine="0" autoPict="0">
                <anchor moveWithCells="1">
                  <from>
                    <xdr:col>2</xdr:col>
                    <xdr:colOff>83820</xdr:colOff>
                    <xdr:row>11</xdr:row>
                    <xdr:rowOff>99060</xdr:rowOff>
                  </from>
                  <to>
                    <xdr:col>2</xdr:col>
                    <xdr:colOff>274320</xdr:colOff>
                    <xdr:row>11</xdr:row>
                    <xdr:rowOff>274320</xdr:rowOff>
                  </to>
                </anchor>
              </controlPr>
            </control>
          </mc:Choice>
        </mc:AlternateContent>
        <mc:AlternateContent xmlns:mc="http://schemas.openxmlformats.org/markup-compatibility/2006">
          <mc:Choice Requires="x14">
            <control shapeId="11520" r:id="rId19" name="Group Box 256">
              <controlPr defaultSize="0" autoFill="0" autoPict="0">
                <anchor moveWithCells="1">
                  <from>
                    <xdr:col>2</xdr:col>
                    <xdr:colOff>0</xdr:colOff>
                    <xdr:row>11</xdr:row>
                    <xdr:rowOff>0</xdr:rowOff>
                  </from>
                  <to>
                    <xdr:col>8</xdr:col>
                    <xdr:colOff>0</xdr:colOff>
                    <xdr:row>12</xdr:row>
                    <xdr:rowOff>0</xdr:rowOff>
                  </to>
                </anchor>
              </controlPr>
            </control>
          </mc:Choice>
        </mc:AlternateContent>
        <mc:AlternateContent xmlns:mc="http://schemas.openxmlformats.org/markup-compatibility/2006">
          <mc:Choice Requires="x14">
            <control shapeId="11521" r:id="rId20" name="Option Button 257">
              <controlPr defaultSize="0" autoFill="0" autoLine="0" autoPict="0">
                <anchor moveWithCells="1">
                  <from>
                    <xdr:col>3</xdr:col>
                    <xdr:colOff>83820</xdr:colOff>
                    <xdr:row>11</xdr:row>
                    <xdr:rowOff>99060</xdr:rowOff>
                  </from>
                  <to>
                    <xdr:col>3</xdr:col>
                    <xdr:colOff>274320</xdr:colOff>
                    <xdr:row>11</xdr:row>
                    <xdr:rowOff>274320</xdr:rowOff>
                  </to>
                </anchor>
              </controlPr>
            </control>
          </mc:Choice>
        </mc:AlternateContent>
        <mc:AlternateContent xmlns:mc="http://schemas.openxmlformats.org/markup-compatibility/2006">
          <mc:Choice Requires="x14">
            <control shapeId="11522" r:id="rId21" name="Option Button 258">
              <controlPr defaultSize="0" autoFill="0" autoLine="0" autoPict="0">
                <anchor moveWithCells="1">
                  <from>
                    <xdr:col>4</xdr:col>
                    <xdr:colOff>99060</xdr:colOff>
                    <xdr:row>11</xdr:row>
                    <xdr:rowOff>99060</xdr:rowOff>
                  </from>
                  <to>
                    <xdr:col>4</xdr:col>
                    <xdr:colOff>289560</xdr:colOff>
                    <xdr:row>11</xdr:row>
                    <xdr:rowOff>274320</xdr:rowOff>
                  </to>
                </anchor>
              </controlPr>
            </control>
          </mc:Choice>
        </mc:AlternateContent>
        <mc:AlternateContent xmlns:mc="http://schemas.openxmlformats.org/markup-compatibility/2006">
          <mc:Choice Requires="x14">
            <control shapeId="11523" r:id="rId22" name="Option Button 259">
              <controlPr defaultSize="0" autoFill="0" autoLine="0" autoPict="0">
                <anchor moveWithCells="1">
                  <from>
                    <xdr:col>5</xdr:col>
                    <xdr:colOff>83820</xdr:colOff>
                    <xdr:row>11</xdr:row>
                    <xdr:rowOff>91440</xdr:rowOff>
                  </from>
                  <to>
                    <xdr:col>5</xdr:col>
                    <xdr:colOff>274320</xdr:colOff>
                    <xdr:row>11</xdr:row>
                    <xdr:rowOff>266700</xdr:rowOff>
                  </to>
                </anchor>
              </controlPr>
            </control>
          </mc:Choice>
        </mc:AlternateContent>
        <mc:AlternateContent xmlns:mc="http://schemas.openxmlformats.org/markup-compatibility/2006">
          <mc:Choice Requires="x14">
            <control shapeId="11524" r:id="rId23" name="Option Button 260">
              <controlPr defaultSize="0" autoFill="0" autoLine="0" autoPict="0">
                <anchor moveWithCells="1">
                  <from>
                    <xdr:col>6</xdr:col>
                    <xdr:colOff>91440</xdr:colOff>
                    <xdr:row>11</xdr:row>
                    <xdr:rowOff>91440</xdr:rowOff>
                  </from>
                  <to>
                    <xdr:col>6</xdr:col>
                    <xdr:colOff>281940</xdr:colOff>
                    <xdr:row>11</xdr:row>
                    <xdr:rowOff>266700</xdr:rowOff>
                  </to>
                </anchor>
              </controlPr>
            </control>
          </mc:Choice>
        </mc:AlternateContent>
        <mc:AlternateContent xmlns:mc="http://schemas.openxmlformats.org/markup-compatibility/2006">
          <mc:Choice Requires="x14">
            <control shapeId="11525" r:id="rId24" name="Option Button 261">
              <controlPr defaultSize="0" autoFill="0" autoLine="0" autoPict="0">
                <anchor moveWithCells="1">
                  <from>
                    <xdr:col>7</xdr:col>
                    <xdr:colOff>91440</xdr:colOff>
                    <xdr:row>11</xdr:row>
                    <xdr:rowOff>91440</xdr:rowOff>
                  </from>
                  <to>
                    <xdr:col>7</xdr:col>
                    <xdr:colOff>281940</xdr:colOff>
                    <xdr:row>11</xdr:row>
                    <xdr:rowOff>266700</xdr:rowOff>
                  </to>
                </anchor>
              </controlPr>
            </control>
          </mc:Choice>
        </mc:AlternateContent>
        <mc:AlternateContent xmlns:mc="http://schemas.openxmlformats.org/markup-compatibility/2006">
          <mc:Choice Requires="x14">
            <control shapeId="11527" r:id="rId25" name="Group Box 263">
              <controlPr defaultSize="0" autoFill="0" autoPict="0">
                <anchor moveWithCells="1">
                  <from>
                    <xdr:col>2</xdr:col>
                    <xdr:colOff>0</xdr:colOff>
                    <xdr:row>11</xdr:row>
                    <xdr:rowOff>327660</xdr:rowOff>
                  </from>
                  <to>
                    <xdr:col>8</xdr:col>
                    <xdr:colOff>0</xdr:colOff>
                    <xdr:row>13</xdr:row>
                    <xdr:rowOff>160020</xdr:rowOff>
                  </to>
                </anchor>
              </controlPr>
            </control>
          </mc:Choice>
        </mc:AlternateContent>
        <mc:AlternateContent xmlns:mc="http://schemas.openxmlformats.org/markup-compatibility/2006">
          <mc:Choice Requires="x14">
            <control shapeId="11533" r:id="rId26" name="Option Button 269">
              <controlPr defaultSize="0" autoFill="0" autoLine="0" autoPict="0">
                <anchor moveWithCells="1">
                  <from>
                    <xdr:col>2</xdr:col>
                    <xdr:colOff>83820</xdr:colOff>
                    <xdr:row>5</xdr:row>
                    <xdr:rowOff>99060</xdr:rowOff>
                  </from>
                  <to>
                    <xdr:col>2</xdr:col>
                    <xdr:colOff>274320</xdr:colOff>
                    <xdr:row>5</xdr:row>
                    <xdr:rowOff>274320</xdr:rowOff>
                  </to>
                </anchor>
              </controlPr>
            </control>
          </mc:Choice>
        </mc:AlternateContent>
        <mc:AlternateContent xmlns:mc="http://schemas.openxmlformats.org/markup-compatibility/2006">
          <mc:Choice Requires="x14">
            <control shapeId="11534" r:id="rId27" name="Group Box 270">
              <controlPr defaultSize="0" autoFill="0" autoPict="0" altText="">
                <anchor moveWithCells="1">
                  <from>
                    <xdr:col>2</xdr:col>
                    <xdr:colOff>0</xdr:colOff>
                    <xdr:row>5</xdr:row>
                    <xdr:rowOff>0</xdr:rowOff>
                  </from>
                  <to>
                    <xdr:col>8</xdr:col>
                    <xdr:colOff>0</xdr:colOff>
                    <xdr:row>6</xdr:row>
                    <xdr:rowOff>0</xdr:rowOff>
                  </to>
                </anchor>
              </controlPr>
            </control>
          </mc:Choice>
        </mc:AlternateContent>
        <mc:AlternateContent xmlns:mc="http://schemas.openxmlformats.org/markup-compatibility/2006">
          <mc:Choice Requires="x14">
            <control shapeId="11535" r:id="rId28" name="Option Button 271">
              <controlPr defaultSize="0" autoFill="0" autoLine="0" autoPict="0">
                <anchor moveWithCells="1">
                  <from>
                    <xdr:col>3</xdr:col>
                    <xdr:colOff>83820</xdr:colOff>
                    <xdr:row>5</xdr:row>
                    <xdr:rowOff>99060</xdr:rowOff>
                  </from>
                  <to>
                    <xdr:col>3</xdr:col>
                    <xdr:colOff>274320</xdr:colOff>
                    <xdr:row>5</xdr:row>
                    <xdr:rowOff>274320</xdr:rowOff>
                  </to>
                </anchor>
              </controlPr>
            </control>
          </mc:Choice>
        </mc:AlternateContent>
        <mc:AlternateContent xmlns:mc="http://schemas.openxmlformats.org/markup-compatibility/2006">
          <mc:Choice Requires="x14">
            <control shapeId="11536" r:id="rId29" name="Option Button 272">
              <controlPr defaultSize="0" autoFill="0" autoLine="0" autoPict="0">
                <anchor moveWithCells="1">
                  <from>
                    <xdr:col>4</xdr:col>
                    <xdr:colOff>99060</xdr:colOff>
                    <xdr:row>5</xdr:row>
                    <xdr:rowOff>99060</xdr:rowOff>
                  </from>
                  <to>
                    <xdr:col>4</xdr:col>
                    <xdr:colOff>289560</xdr:colOff>
                    <xdr:row>5</xdr:row>
                    <xdr:rowOff>274320</xdr:rowOff>
                  </to>
                </anchor>
              </controlPr>
            </control>
          </mc:Choice>
        </mc:AlternateContent>
        <mc:AlternateContent xmlns:mc="http://schemas.openxmlformats.org/markup-compatibility/2006">
          <mc:Choice Requires="x14">
            <control shapeId="11537" r:id="rId30" name="Option Button 273">
              <controlPr defaultSize="0" autoFill="0" autoLine="0" autoPict="0">
                <anchor moveWithCells="1">
                  <from>
                    <xdr:col>5</xdr:col>
                    <xdr:colOff>83820</xdr:colOff>
                    <xdr:row>5</xdr:row>
                    <xdr:rowOff>91440</xdr:rowOff>
                  </from>
                  <to>
                    <xdr:col>5</xdr:col>
                    <xdr:colOff>274320</xdr:colOff>
                    <xdr:row>5</xdr:row>
                    <xdr:rowOff>266700</xdr:rowOff>
                  </to>
                </anchor>
              </controlPr>
            </control>
          </mc:Choice>
        </mc:AlternateContent>
        <mc:AlternateContent xmlns:mc="http://schemas.openxmlformats.org/markup-compatibility/2006">
          <mc:Choice Requires="x14">
            <control shapeId="11538" r:id="rId31" name="Option Button 274">
              <controlPr defaultSize="0" autoFill="0" autoLine="0" autoPict="0">
                <anchor moveWithCells="1">
                  <from>
                    <xdr:col>6</xdr:col>
                    <xdr:colOff>91440</xdr:colOff>
                    <xdr:row>5</xdr:row>
                    <xdr:rowOff>91440</xdr:rowOff>
                  </from>
                  <to>
                    <xdr:col>6</xdr:col>
                    <xdr:colOff>281940</xdr:colOff>
                    <xdr:row>5</xdr:row>
                    <xdr:rowOff>266700</xdr:rowOff>
                  </to>
                </anchor>
              </controlPr>
            </control>
          </mc:Choice>
        </mc:AlternateContent>
        <mc:AlternateContent xmlns:mc="http://schemas.openxmlformats.org/markup-compatibility/2006">
          <mc:Choice Requires="x14">
            <control shapeId="11539" r:id="rId32" name="Option Button 275">
              <controlPr defaultSize="0" autoFill="0" autoLine="0" autoPict="0">
                <anchor moveWithCells="1">
                  <from>
                    <xdr:col>7</xdr:col>
                    <xdr:colOff>91440</xdr:colOff>
                    <xdr:row>5</xdr:row>
                    <xdr:rowOff>91440</xdr:rowOff>
                  </from>
                  <to>
                    <xdr:col>7</xdr:col>
                    <xdr:colOff>281940</xdr:colOff>
                    <xdr:row>5</xdr:row>
                    <xdr:rowOff>266700</xdr:rowOff>
                  </to>
                </anchor>
              </controlPr>
            </control>
          </mc:Choice>
        </mc:AlternateContent>
        <mc:AlternateContent xmlns:mc="http://schemas.openxmlformats.org/markup-compatibility/2006">
          <mc:Choice Requires="x14">
            <control shapeId="11540" r:id="rId33" name="Option Button 276">
              <controlPr defaultSize="0" autoFill="0" autoLine="0" autoPict="0">
                <anchor moveWithCells="1">
                  <from>
                    <xdr:col>2</xdr:col>
                    <xdr:colOff>83820</xdr:colOff>
                    <xdr:row>6</xdr:row>
                    <xdr:rowOff>99060</xdr:rowOff>
                  </from>
                  <to>
                    <xdr:col>2</xdr:col>
                    <xdr:colOff>274320</xdr:colOff>
                    <xdr:row>6</xdr:row>
                    <xdr:rowOff>274320</xdr:rowOff>
                  </to>
                </anchor>
              </controlPr>
            </control>
          </mc:Choice>
        </mc:AlternateContent>
        <mc:AlternateContent xmlns:mc="http://schemas.openxmlformats.org/markup-compatibility/2006">
          <mc:Choice Requires="x14">
            <control shapeId="11541" r:id="rId34" name="Group Box 277">
              <controlPr defaultSize="0" autoFill="0" autoPict="0" altText="">
                <anchor moveWithCells="1">
                  <from>
                    <xdr:col>2</xdr:col>
                    <xdr:colOff>0</xdr:colOff>
                    <xdr:row>6</xdr:row>
                    <xdr:rowOff>0</xdr:rowOff>
                  </from>
                  <to>
                    <xdr:col>8</xdr:col>
                    <xdr:colOff>0</xdr:colOff>
                    <xdr:row>7</xdr:row>
                    <xdr:rowOff>0</xdr:rowOff>
                  </to>
                </anchor>
              </controlPr>
            </control>
          </mc:Choice>
        </mc:AlternateContent>
        <mc:AlternateContent xmlns:mc="http://schemas.openxmlformats.org/markup-compatibility/2006">
          <mc:Choice Requires="x14">
            <control shapeId="11542" r:id="rId35" name="Option Button 278">
              <controlPr defaultSize="0" autoFill="0" autoLine="0" autoPict="0">
                <anchor moveWithCells="1">
                  <from>
                    <xdr:col>3</xdr:col>
                    <xdr:colOff>83820</xdr:colOff>
                    <xdr:row>6</xdr:row>
                    <xdr:rowOff>99060</xdr:rowOff>
                  </from>
                  <to>
                    <xdr:col>3</xdr:col>
                    <xdr:colOff>274320</xdr:colOff>
                    <xdr:row>6</xdr:row>
                    <xdr:rowOff>274320</xdr:rowOff>
                  </to>
                </anchor>
              </controlPr>
            </control>
          </mc:Choice>
        </mc:AlternateContent>
        <mc:AlternateContent xmlns:mc="http://schemas.openxmlformats.org/markup-compatibility/2006">
          <mc:Choice Requires="x14">
            <control shapeId="11543" r:id="rId36" name="Option Button 279">
              <controlPr defaultSize="0" autoFill="0" autoLine="0" autoPict="0">
                <anchor moveWithCells="1">
                  <from>
                    <xdr:col>4</xdr:col>
                    <xdr:colOff>99060</xdr:colOff>
                    <xdr:row>6</xdr:row>
                    <xdr:rowOff>99060</xdr:rowOff>
                  </from>
                  <to>
                    <xdr:col>4</xdr:col>
                    <xdr:colOff>289560</xdr:colOff>
                    <xdr:row>6</xdr:row>
                    <xdr:rowOff>274320</xdr:rowOff>
                  </to>
                </anchor>
              </controlPr>
            </control>
          </mc:Choice>
        </mc:AlternateContent>
        <mc:AlternateContent xmlns:mc="http://schemas.openxmlformats.org/markup-compatibility/2006">
          <mc:Choice Requires="x14">
            <control shapeId="11544" r:id="rId37" name="Option Button 280">
              <controlPr defaultSize="0" autoFill="0" autoLine="0" autoPict="0">
                <anchor moveWithCells="1">
                  <from>
                    <xdr:col>5</xdr:col>
                    <xdr:colOff>83820</xdr:colOff>
                    <xdr:row>6</xdr:row>
                    <xdr:rowOff>91440</xdr:rowOff>
                  </from>
                  <to>
                    <xdr:col>5</xdr:col>
                    <xdr:colOff>274320</xdr:colOff>
                    <xdr:row>6</xdr:row>
                    <xdr:rowOff>266700</xdr:rowOff>
                  </to>
                </anchor>
              </controlPr>
            </control>
          </mc:Choice>
        </mc:AlternateContent>
        <mc:AlternateContent xmlns:mc="http://schemas.openxmlformats.org/markup-compatibility/2006">
          <mc:Choice Requires="x14">
            <control shapeId="11545" r:id="rId38" name="Option Button 281">
              <controlPr defaultSize="0" autoFill="0" autoLine="0" autoPict="0">
                <anchor moveWithCells="1">
                  <from>
                    <xdr:col>6</xdr:col>
                    <xdr:colOff>91440</xdr:colOff>
                    <xdr:row>6</xdr:row>
                    <xdr:rowOff>91440</xdr:rowOff>
                  </from>
                  <to>
                    <xdr:col>6</xdr:col>
                    <xdr:colOff>281940</xdr:colOff>
                    <xdr:row>6</xdr:row>
                    <xdr:rowOff>266700</xdr:rowOff>
                  </to>
                </anchor>
              </controlPr>
            </control>
          </mc:Choice>
        </mc:AlternateContent>
        <mc:AlternateContent xmlns:mc="http://schemas.openxmlformats.org/markup-compatibility/2006">
          <mc:Choice Requires="x14">
            <control shapeId="11546" r:id="rId39" name="Option Button 282">
              <controlPr defaultSize="0" autoFill="0" autoLine="0" autoPict="0">
                <anchor moveWithCells="1">
                  <from>
                    <xdr:col>7</xdr:col>
                    <xdr:colOff>91440</xdr:colOff>
                    <xdr:row>6</xdr:row>
                    <xdr:rowOff>91440</xdr:rowOff>
                  </from>
                  <to>
                    <xdr:col>7</xdr:col>
                    <xdr:colOff>281940</xdr:colOff>
                    <xdr:row>6</xdr:row>
                    <xdr:rowOff>266700</xdr:rowOff>
                  </to>
                </anchor>
              </controlPr>
            </control>
          </mc:Choice>
        </mc:AlternateContent>
        <mc:AlternateContent xmlns:mc="http://schemas.openxmlformats.org/markup-compatibility/2006">
          <mc:Choice Requires="x14">
            <control shapeId="11547" r:id="rId40" name="Option Button 283">
              <controlPr defaultSize="0" autoFill="0" autoLine="0" autoPict="0">
                <anchor moveWithCells="1">
                  <from>
                    <xdr:col>2</xdr:col>
                    <xdr:colOff>83820</xdr:colOff>
                    <xdr:row>7</xdr:row>
                    <xdr:rowOff>99060</xdr:rowOff>
                  </from>
                  <to>
                    <xdr:col>2</xdr:col>
                    <xdr:colOff>274320</xdr:colOff>
                    <xdr:row>7</xdr:row>
                    <xdr:rowOff>274320</xdr:rowOff>
                  </to>
                </anchor>
              </controlPr>
            </control>
          </mc:Choice>
        </mc:AlternateContent>
        <mc:AlternateContent xmlns:mc="http://schemas.openxmlformats.org/markup-compatibility/2006">
          <mc:Choice Requires="x14">
            <control shapeId="11548" r:id="rId41" name="Group Box 284">
              <controlPr defaultSize="0" autoFill="0" autoPict="0" altText="">
                <anchor moveWithCells="1">
                  <from>
                    <xdr:col>2</xdr:col>
                    <xdr:colOff>0</xdr:colOff>
                    <xdr:row>7</xdr:row>
                    <xdr:rowOff>0</xdr:rowOff>
                  </from>
                  <to>
                    <xdr:col>8</xdr:col>
                    <xdr:colOff>0</xdr:colOff>
                    <xdr:row>8</xdr:row>
                    <xdr:rowOff>0</xdr:rowOff>
                  </to>
                </anchor>
              </controlPr>
            </control>
          </mc:Choice>
        </mc:AlternateContent>
        <mc:AlternateContent xmlns:mc="http://schemas.openxmlformats.org/markup-compatibility/2006">
          <mc:Choice Requires="x14">
            <control shapeId="11549" r:id="rId42" name="Option Button 285">
              <controlPr defaultSize="0" autoFill="0" autoLine="0" autoPict="0">
                <anchor moveWithCells="1">
                  <from>
                    <xdr:col>3</xdr:col>
                    <xdr:colOff>83820</xdr:colOff>
                    <xdr:row>7</xdr:row>
                    <xdr:rowOff>99060</xdr:rowOff>
                  </from>
                  <to>
                    <xdr:col>3</xdr:col>
                    <xdr:colOff>274320</xdr:colOff>
                    <xdr:row>7</xdr:row>
                    <xdr:rowOff>274320</xdr:rowOff>
                  </to>
                </anchor>
              </controlPr>
            </control>
          </mc:Choice>
        </mc:AlternateContent>
        <mc:AlternateContent xmlns:mc="http://schemas.openxmlformats.org/markup-compatibility/2006">
          <mc:Choice Requires="x14">
            <control shapeId="11550" r:id="rId43" name="Option Button 286">
              <controlPr defaultSize="0" autoFill="0" autoLine="0" autoPict="0">
                <anchor moveWithCells="1">
                  <from>
                    <xdr:col>4</xdr:col>
                    <xdr:colOff>99060</xdr:colOff>
                    <xdr:row>7</xdr:row>
                    <xdr:rowOff>99060</xdr:rowOff>
                  </from>
                  <to>
                    <xdr:col>4</xdr:col>
                    <xdr:colOff>289560</xdr:colOff>
                    <xdr:row>7</xdr:row>
                    <xdr:rowOff>274320</xdr:rowOff>
                  </to>
                </anchor>
              </controlPr>
            </control>
          </mc:Choice>
        </mc:AlternateContent>
        <mc:AlternateContent xmlns:mc="http://schemas.openxmlformats.org/markup-compatibility/2006">
          <mc:Choice Requires="x14">
            <control shapeId="11551" r:id="rId44" name="Option Button 287">
              <controlPr defaultSize="0" autoFill="0" autoLine="0" autoPict="0">
                <anchor moveWithCells="1">
                  <from>
                    <xdr:col>5</xdr:col>
                    <xdr:colOff>83820</xdr:colOff>
                    <xdr:row>7</xdr:row>
                    <xdr:rowOff>91440</xdr:rowOff>
                  </from>
                  <to>
                    <xdr:col>5</xdr:col>
                    <xdr:colOff>274320</xdr:colOff>
                    <xdr:row>7</xdr:row>
                    <xdr:rowOff>266700</xdr:rowOff>
                  </to>
                </anchor>
              </controlPr>
            </control>
          </mc:Choice>
        </mc:AlternateContent>
        <mc:AlternateContent xmlns:mc="http://schemas.openxmlformats.org/markup-compatibility/2006">
          <mc:Choice Requires="x14">
            <control shapeId="11552" r:id="rId45" name="Option Button 288">
              <controlPr defaultSize="0" autoFill="0" autoLine="0" autoPict="0">
                <anchor moveWithCells="1">
                  <from>
                    <xdr:col>6</xdr:col>
                    <xdr:colOff>91440</xdr:colOff>
                    <xdr:row>7</xdr:row>
                    <xdr:rowOff>91440</xdr:rowOff>
                  </from>
                  <to>
                    <xdr:col>6</xdr:col>
                    <xdr:colOff>281940</xdr:colOff>
                    <xdr:row>7</xdr:row>
                    <xdr:rowOff>266700</xdr:rowOff>
                  </to>
                </anchor>
              </controlPr>
            </control>
          </mc:Choice>
        </mc:AlternateContent>
        <mc:AlternateContent xmlns:mc="http://schemas.openxmlformats.org/markup-compatibility/2006">
          <mc:Choice Requires="x14">
            <control shapeId="11553" r:id="rId46" name="Option Button 289">
              <controlPr defaultSize="0" autoFill="0" autoLine="0" autoPict="0">
                <anchor moveWithCells="1">
                  <from>
                    <xdr:col>7</xdr:col>
                    <xdr:colOff>91440</xdr:colOff>
                    <xdr:row>7</xdr:row>
                    <xdr:rowOff>91440</xdr:rowOff>
                  </from>
                  <to>
                    <xdr:col>7</xdr:col>
                    <xdr:colOff>281940</xdr:colOff>
                    <xdr:row>7</xdr:row>
                    <xdr:rowOff>266700</xdr:rowOff>
                  </to>
                </anchor>
              </controlPr>
            </control>
          </mc:Choice>
        </mc:AlternateContent>
        <mc:AlternateContent xmlns:mc="http://schemas.openxmlformats.org/markup-compatibility/2006">
          <mc:Choice Requires="x14">
            <control shapeId="11554" r:id="rId47" name="Option Button 290">
              <controlPr defaultSize="0" autoFill="0" autoLine="0" autoPict="0">
                <anchor moveWithCells="1">
                  <from>
                    <xdr:col>2</xdr:col>
                    <xdr:colOff>83820</xdr:colOff>
                    <xdr:row>8</xdr:row>
                    <xdr:rowOff>99060</xdr:rowOff>
                  </from>
                  <to>
                    <xdr:col>2</xdr:col>
                    <xdr:colOff>274320</xdr:colOff>
                    <xdr:row>8</xdr:row>
                    <xdr:rowOff>274320</xdr:rowOff>
                  </to>
                </anchor>
              </controlPr>
            </control>
          </mc:Choice>
        </mc:AlternateContent>
        <mc:AlternateContent xmlns:mc="http://schemas.openxmlformats.org/markup-compatibility/2006">
          <mc:Choice Requires="x14">
            <control shapeId="11555" r:id="rId48" name="Group Box 291">
              <controlPr defaultSize="0" autoFill="0" autoPict="0" altText="">
                <anchor moveWithCells="1">
                  <from>
                    <xdr:col>2</xdr:col>
                    <xdr:colOff>0</xdr:colOff>
                    <xdr:row>8</xdr:row>
                    <xdr:rowOff>0</xdr:rowOff>
                  </from>
                  <to>
                    <xdr:col>8</xdr:col>
                    <xdr:colOff>0</xdr:colOff>
                    <xdr:row>9</xdr:row>
                    <xdr:rowOff>0</xdr:rowOff>
                  </to>
                </anchor>
              </controlPr>
            </control>
          </mc:Choice>
        </mc:AlternateContent>
        <mc:AlternateContent xmlns:mc="http://schemas.openxmlformats.org/markup-compatibility/2006">
          <mc:Choice Requires="x14">
            <control shapeId="11556" r:id="rId49" name="Option Button 292">
              <controlPr defaultSize="0" autoFill="0" autoLine="0" autoPict="0">
                <anchor moveWithCells="1">
                  <from>
                    <xdr:col>3</xdr:col>
                    <xdr:colOff>83820</xdr:colOff>
                    <xdr:row>8</xdr:row>
                    <xdr:rowOff>99060</xdr:rowOff>
                  </from>
                  <to>
                    <xdr:col>3</xdr:col>
                    <xdr:colOff>274320</xdr:colOff>
                    <xdr:row>8</xdr:row>
                    <xdr:rowOff>274320</xdr:rowOff>
                  </to>
                </anchor>
              </controlPr>
            </control>
          </mc:Choice>
        </mc:AlternateContent>
        <mc:AlternateContent xmlns:mc="http://schemas.openxmlformats.org/markup-compatibility/2006">
          <mc:Choice Requires="x14">
            <control shapeId="11557" r:id="rId50" name="Option Button 293">
              <controlPr defaultSize="0" autoFill="0" autoLine="0" autoPict="0">
                <anchor moveWithCells="1">
                  <from>
                    <xdr:col>4</xdr:col>
                    <xdr:colOff>99060</xdr:colOff>
                    <xdr:row>8</xdr:row>
                    <xdr:rowOff>99060</xdr:rowOff>
                  </from>
                  <to>
                    <xdr:col>4</xdr:col>
                    <xdr:colOff>289560</xdr:colOff>
                    <xdr:row>8</xdr:row>
                    <xdr:rowOff>274320</xdr:rowOff>
                  </to>
                </anchor>
              </controlPr>
            </control>
          </mc:Choice>
        </mc:AlternateContent>
        <mc:AlternateContent xmlns:mc="http://schemas.openxmlformats.org/markup-compatibility/2006">
          <mc:Choice Requires="x14">
            <control shapeId="11558" r:id="rId51" name="Option Button 294">
              <controlPr defaultSize="0" autoFill="0" autoLine="0" autoPict="0">
                <anchor moveWithCells="1">
                  <from>
                    <xdr:col>5</xdr:col>
                    <xdr:colOff>83820</xdr:colOff>
                    <xdr:row>8</xdr:row>
                    <xdr:rowOff>91440</xdr:rowOff>
                  </from>
                  <to>
                    <xdr:col>5</xdr:col>
                    <xdr:colOff>274320</xdr:colOff>
                    <xdr:row>8</xdr:row>
                    <xdr:rowOff>266700</xdr:rowOff>
                  </to>
                </anchor>
              </controlPr>
            </control>
          </mc:Choice>
        </mc:AlternateContent>
        <mc:AlternateContent xmlns:mc="http://schemas.openxmlformats.org/markup-compatibility/2006">
          <mc:Choice Requires="x14">
            <control shapeId="11559" r:id="rId52" name="Option Button 295">
              <controlPr defaultSize="0" autoFill="0" autoLine="0" autoPict="0">
                <anchor moveWithCells="1">
                  <from>
                    <xdr:col>6</xdr:col>
                    <xdr:colOff>91440</xdr:colOff>
                    <xdr:row>8</xdr:row>
                    <xdr:rowOff>91440</xdr:rowOff>
                  </from>
                  <to>
                    <xdr:col>6</xdr:col>
                    <xdr:colOff>281940</xdr:colOff>
                    <xdr:row>8</xdr:row>
                    <xdr:rowOff>266700</xdr:rowOff>
                  </to>
                </anchor>
              </controlPr>
            </control>
          </mc:Choice>
        </mc:AlternateContent>
        <mc:AlternateContent xmlns:mc="http://schemas.openxmlformats.org/markup-compatibility/2006">
          <mc:Choice Requires="x14">
            <control shapeId="11560" r:id="rId53" name="Option Button 296">
              <controlPr defaultSize="0" autoFill="0" autoLine="0" autoPict="0">
                <anchor moveWithCells="1">
                  <from>
                    <xdr:col>7</xdr:col>
                    <xdr:colOff>91440</xdr:colOff>
                    <xdr:row>8</xdr:row>
                    <xdr:rowOff>91440</xdr:rowOff>
                  </from>
                  <to>
                    <xdr:col>7</xdr:col>
                    <xdr:colOff>281940</xdr:colOff>
                    <xdr:row>8</xdr:row>
                    <xdr:rowOff>266700</xdr:rowOff>
                  </to>
                </anchor>
              </controlPr>
            </control>
          </mc:Choice>
        </mc:AlternateContent>
        <mc:AlternateContent xmlns:mc="http://schemas.openxmlformats.org/markup-compatibility/2006">
          <mc:Choice Requires="x14">
            <control shapeId="11562" r:id="rId54" name="Group Box 298">
              <controlPr defaultSize="0" autoFill="0" autoPict="0">
                <anchor moveWithCells="1">
                  <from>
                    <xdr:col>2</xdr:col>
                    <xdr:colOff>0</xdr:colOff>
                    <xdr:row>12</xdr:row>
                    <xdr:rowOff>0</xdr:rowOff>
                  </from>
                  <to>
                    <xdr:col>8</xdr:col>
                    <xdr:colOff>0</xdr:colOff>
                    <xdr:row>12</xdr:row>
                    <xdr:rowOff>335280</xdr:rowOff>
                  </to>
                </anchor>
              </controlPr>
            </control>
          </mc:Choice>
        </mc:AlternateContent>
        <mc:AlternateContent xmlns:mc="http://schemas.openxmlformats.org/markup-compatibility/2006">
          <mc:Choice Requires="x14">
            <control shapeId="11569" r:id="rId55" name="Group Box 305">
              <controlPr defaultSize="0" autoFill="0" autoPict="0">
                <anchor moveWithCells="1">
                  <from>
                    <xdr:col>2</xdr:col>
                    <xdr:colOff>0</xdr:colOff>
                    <xdr:row>13</xdr:row>
                    <xdr:rowOff>0</xdr:rowOff>
                  </from>
                  <to>
                    <xdr:col>8</xdr:col>
                    <xdr:colOff>0</xdr:colOff>
                    <xdr:row>13</xdr:row>
                    <xdr:rowOff>335280</xdr:rowOff>
                  </to>
                </anchor>
              </controlPr>
            </control>
          </mc:Choice>
        </mc:AlternateContent>
        <mc:AlternateContent xmlns:mc="http://schemas.openxmlformats.org/markup-compatibility/2006">
          <mc:Choice Requires="x14">
            <control shapeId="11575" r:id="rId56" name="Option Button 311">
              <controlPr defaultSize="0" autoFill="0" autoLine="0" autoPict="0">
                <anchor moveWithCells="1">
                  <from>
                    <xdr:col>2</xdr:col>
                    <xdr:colOff>83820</xdr:colOff>
                    <xdr:row>14</xdr:row>
                    <xdr:rowOff>99060</xdr:rowOff>
                  </from>
                  <to>
                    <xdr:col>2</xdr:col>
                    <xdr:colOff>274320</xdr:colOff>
                    <xdr:row>14</xdr:row>
                    <xdr:rowOff>274320</xdr:rowOff>
                  </to>
                </anchor>
              </controlPr>
            </control>
          </mc:Choice>
        </mc:AlternateContent>
        <mc:AlternateContent xmlns:mc="http://schemas.openxmlformats.org/markup-compatibility/2006">
          <mc:Choice Requires="x14">
            <control shapeId="11576" r:id="rId57" name="Group Box 312">
              <controlPr defaultSize="0" autoFill="0" autoPict="0">
                <anchor moveWithCells="1">
                  <from>
                    <xdr:col>2</xdr:col>
                    <xdr:colOff>0</xdr:colOff>
                    <xdr:row>14</xdr:row>
                    <xdr:rowOff>0</xdr:rowOff>
                  </from>
                  <to>
                    <xdr:col>8</xdr:col>
                    <xdr:colOff>0</xdr:colOff>
                    <xdr:row>14</xdr:row>
                    <xdr:rowOff>335280</xdr:rowOff>
                  </to>
                </anchor>
              </controlPr>
            </control>
          </mc:Choice>
        </mc:AlternateContent>
        <mc:AlternateContent xmlns:mc="http://schemas.openxmlformats.org/markup-compatibility/2006">
          <mc:Choice Requires="x14">
            <control shapeId="11577" r:id="rId58" name="Option Button 313">
              <controlPr defaultSize="0" autoFill="0" autoLine="0" autoPict="0">
                <anchor moveWithCells="1">
                  <from>
                    <xdr:col>3</xdr:col>
                    <xdr:colOff>83820</xdr:colOff>
                    <xdr:row>14</xdr:row>
                    <xdr:rowOff>99060</xdr:rowOff>
                  </from>
                  <to>
                    <xdr:col>3</xdr:col>
                    <xdr:colOff>274320</xdr:colOff>
                    <xdr:row>14</xdr:row>
                    <xdr:rowOff>274320</xdr:rowOff>
                  </to>
                </anchor>
              </controlPr>
            </control>
          </mc:Choice>
        </mc:AlternateContent>
        <mc:AlternateContent xmlns:mc="http://schemas.openxmlformats.org/markup-compatibility/2006">
          <mc:Choice Requires="x14">
            <control shapeId="11578" r:id="rId59" name="Option Button 314">
              <controlPr defaultSize="0" autoFill="0" autoLine="0" autoPict="0">
                <anchor moveWithCells="1">
                  <from>
                    <xdr:col>4</xdr:col>
                    <xdr:colOff>99060</xdr:colOff>
                    <xdr:row>14</xdr:row>
                    <xdr:rowOff>99060</xdr:rowOff>
                  </from>
                  <to>
                    <xdr:col>4</xdr:col>
                    <xdr:colOff>289560</xdr:colOff>
                    <xdr:row>14</xdr:row>
                    <xdr:rowOff>274320</xdr:rowOff>
                  </to>
                </anchor>
              </controlPr>
            </control>
          </mc:Choice>
        </mc:AlternateContent>
        <mc:AlternateContent xmlns:mc="http://schemas.openxmlformats.org/markup-compatibility/2006">
          <mc:Choice Requires="x14">
            <control shapeId="11579" r:id="rId60" name="Option Button 315">
              <controlPr defaultSize="0" autoFill="0" autoLine="0" autoPict="0">
                <anchor moveWithCells="1">
                  <from>
                    <xdr:col>5</xdr:col>
                    <xdr:colOff>83820</xdr:colOff>
                    <xdr:row>14</xdr:row>
                    <xdr:rowOff>91440</xdr:rowOff>
                  </from>
                  <to>
                    <xdr:col>5</xdr:col>
                    <xdr:colOff>274320</xdr:colOff>
                    <xdr:row>14</xdr:row>
                    <xdr:rowOff>266700</xdr:rowOff>
                  </to>
                </anchor>
              </controlPr>
            </control>
          </mc:Choice>
        </mc:AlternateContent>
        <mc:AlternateContent xmlns:mc="http://schemas.openxmlformats.org/markup-compatibility/2006">
          <mc:Choice Requires="x14">
            <control shapeId="11580" r:id="rId61" name="Option Button 316">
              <controlPr defaultSize="0" autoFill="0" autoLine="0" autoPict="0">
                <anchor moveWithCells="1">
                  <from>
                    <xdr:col>6</xdr:col>
                    <xdr:colOff>91440</xdr:colOff>
                    <xdr:row>14</xdr:row>
                    <xdr:rowOff>91440</xdr:rowOff>
                  </from>
                  <to>
                    <xdr:col>6</xdr:col>
                    <xdr:colOff>281940</xdr:colOff>
                    <xdr:row>14</xdr:row>
                    <xdr:rowOff>266700</xdr:rowOff>
                  </to>
                </anchor>
              </controlPr>
            </control>
          </mc:Choice>
        </mc:AlternateContent>
        <mc:AlternateContent xmlns:mc="http://schemas.openxmlformats.org/markup-compatibility/2006">
          <mc:Choice Requires="x14">
            <control shapeId="11581" r:id="rId62" name="Option Button 317">
              <controlPr defaultSize="0" autoFill="0" autoLine="0" autoPict="0">
                <anchor moveWithCells="1">
                  <from>
                    <xdr:col>7</xdr:col>
                    <xdr:colOff>91440</xdr:colOff>
                    <xdr:row>14</xdr:row>
                    <xdr:rowOff>91440</xdr:rowOff>
                  </from>
                  <to>
                    <xdr:col>7</xdr:col>
                    <xdr:colOff>281940</xdr:colOff>
                    <xdr:row>14</xdr:row>
                    <xdr:rowOff>266700</xdr:rowOff>
                  </to>
                </anchor>
              </controlPr>
            </control>
          </mc:Choice>
        </mc:AlternateContent>
        <mc:AlternateContent xmlns:mc="http://schemas.openxmlformats.org/markup-compatibility/2006">
          <mc:Choice Requires="x14">
            <control shapeId="11583" r:id="rId63" name="Group Box 319">
              <controlPr defaultSize="0" autoFill="0" autoPict="0">
                <anchor moveWithCells="1">
                  <from>
                    <xdr:col>2</xdr:col>
                    <xdr:colOff>0</xdr:colOff>
                    <xdr:row>15</xdr:row>
                    <xdr:rowOff>0</xdr:rowOff>
                  </from>
                  <to>
                    <xdr:col>8</xdr:col>
                    <xdr:colOff>0</xdr:colOff>
                    <xdr:row>16</xdr:row>
                    <xdr:rowOff>152400</xdr:rowOff>
                  </to>
                </anchor>
              </controlPr>
            </control>
          </mc:Choice>
        </mc:AlternateContent>
        <mc:AlternateContent xmlns:mc="http://schemas.openxmlformats.org/markup-compatibility/2006">
          <mc:Choice Requires="x14">
            <control shapeId="11594" r:id="rId64" name="Group Box 330">
              <controlPr defaultSize="0" autoFill="0" autoPict="0">
                <anchor moveWithCells="1">
                  <from>
                    <xdr:col>2</xdr:col>
                    <xdr:colOff>0</xdr:colOff>
                    <xdr:row>12</xdr:row>
                    <xdr:rowOff>0</xdr:rowOff>
                  </from>
                  <to>
                    <xdr:col>8</xdr:col>
                    <xdr:colOff>0</xdr:colOff>
                    <xdr:row>12</xdr:row>
                    <xdr:rowOff>335280</xdr:rowOff>
                  </to>
                </anchor>
              </controlPr>
            </control>
          </mc:Choice>
        </mc:AlternateContent>
        <mc:AlternateContent xmlns:mc="http://schemas.openxmlformats.org/markup-compatibility/2006">
          <mc:Choice Requires="x14">
            <control shapeId="11601" r:id="rId65" name="Group Box 337">
              <controlPr defaultSize="0" autoFill="0" autoPict="0">
                <anchor moveWithCells="1">
                  <from>
                    <xdr:col>2</xdr:col>
                    <xdr:colOff>0</xdr:colOff>
                    <xdr:row>12</xdr:row>
                    <xdr:rowOff>0</xdr:rowOff>
                  </from>
                  <to>
                    <xdr:col>8</xdr:col>
                    <xdr:colOff>0</xdr:colOff>
                    <xdr:row>12</xdr:row>
                    <xdr:rowOff>335280</xdr:rowOff>
                  </to>
                </anchor>
              </controlPr>
            </control>
          </mc:Choice>
        </mc:AlternateContent>
        <mc:AlternateContent xmlns:mc="http://schemas.openxmlformats.org/markup-compatibility/2006">
          <mc:Choice Requires="x14">
            <control shapeId="11607" r:id="rId66" name="Option Button 343">
              <controlPr defaultSize="0" autoFill="0" autoLine="0" autoPict="0">
                <anchor moveWithCells="1">
                  <from>
                    <xdr:col>2</xdr:col>
                    <xdr:colOff>83820</xdr:colOff>
                    <xdr:row>12</xdr:row>
                    <xdr:rowOff>175260</xdr:rowOff>
                  </from>
                  <to>
                    <xdr:col>2</xdr:col>
                    <xdr:colOff>274320</xdr:colOff>
                    <xdr:row>12</xdr:row>
                    <xdr:rowOff>350520</xdr:rowOff>
                  </to>
                </anchor>
              </controlPr>
            </control>
          </mc:Choice>
        </mc:AlternateContent>
        <mc:AlternateContent xmlns:mc="http://schemas.openxmlformats.org/markup-compatibility/2006">
          <mc:Choice Requires="x14">
            <control shapeId="11608" r:id="rId67" name="Option Button 344">
              <controlPr defaultSize="0" autoFill="0" autoLine="0" autoPict="0">
                <anchor moveWithCells="1">
                  <from>
                    <xdr:col>3</xdr:col>
                    <xdr:colOff>83820</xdr:colOff>
                    <xdr:row>12</xdr:row>
                    <xdr:rowOff>175260</xdr:rowOff>
                  </from>
                  <to>
                    <xdr:col>3</xdr:col>
                    <xdr:colOff>274320</xdr:colOff>
                    <xdr:row>12</xdr:row>
                    <xdr:rowOff>350520</xdr:rowOff>
                  </to>
                </anchor>
              </controlPr>
            </control>
          </mc:Choice>
        </mc:AlternateContent>
        <mc:AlternateContent xmlns:mc="http://schemas.openxmlformats.org/markup-compatibility/2006">
          <mc:Choice Requires="x14">
            <control shapeId="11609" r:id="rId68" name="Option Button 345">
              <controlPr defaultSize="0" autoFill="0" autoLine="0" autoPict="0">
                <anchor moveWithCells="1">
                  <from>
                    <xdr:col>4</xdr:col>
                    <xdr:colOff>99060</xdr:colOff>
                    <xdr:row>12</xdr:row>
                    <xdr:rowOff>175260</xdr:rowOff>
                  </from>
                  <to>
                    <xdr:col>4</xdr:col>
                    <xdr:colOff>289560</xdr:colOff>
                    <xdr:row>12</xdr:row>
                    <xdr:rowOff>350520</xdr:rowOff>
                  </to>
                </anchor>
              </controlPr>
            </control>
          </mc:Choice>
        </mc:AlternateContent>
        <mc:AlternateContent xmlns:mc="http://schemas.openxmlformats.org/markup-compatibility/2006">
          <mc:Choice Requires="x14">
            <control shapeId="11610" r:id="rId69" name="Option Button 346">
              <controlPr defaultSize="0" autoFill="0" autoLine="0" autoPict="0">
                <anchor moveWithCells="1">
                  <from>
                    <xdr:col>5</xdr:col>
                    <xdr:colOff>83820</xdr:colOff>
                    <xdr:row>12</xdr:row>
                    <xdr:rowOff>167640</xdr:rowOff>
                  </from>
                  <to>
                    <xdr:col>5</xdr:col>
                    <xdr:colOff>274320</xdr:colOff>
                    <xdr:row>12</xdr:row>
                    <xdr:rowOff>342900</xdr:rowOff>
                  </to>
                </anchor>
              </controlPr>
            </control>
          </mc:Choice>
        </mc:AlternateContent>
        <mc:AlternateContent xmlns:mc="http://schemas.openxmlformats.org/markup-compatibility/2006">
          <mc:Choice Requires="x14">
            <control shapeId="11611" r:id="rId70" name="Option Button 347">
              <controlPr defaultSize="0" autoFill="0" autoLine="0" autoPict="0">
                <anchor moveWithCells="1">
                  <from>
                    <xdr:col>6</xdr:col>
                    <xdr:colOff>91440</xdr:colOff>
                    <xdr:row>12</xdr:row>
                    <xdr:rowOff>167640</xdr:rowOff>
                  </from>
                  <to>
                    <xdr:col>6</xdr:col>
                    <xdr:colOff>281940</xdr:colOff>
                    <xdr:row>12</xdr:row>
                    <xdr:rowOff>342900</xdr:rowOff>
                  </to>
                </anchor>
              </controlPr>
            </control>
          </mc:Choice>
        </mc:AlternateContent>
        <mc:AlternateContent xmlns:mc="http://schemas.openxmlformats.org/markup-compatibility/2006">
          <mc:Choice Requires="x14">
            <control shapeId="11612" r:id="rId71" name="Option Button 348">
              <controlPr defaultSize="0" autoFill="0" autoLine="0" autoPict="0">
                <anchor moveWithCells="1">
                  <from>
                    <xdr:col>7</xdr:col>
                    <xdr:colOff>91440</xdr:colOff>
                    <xdr:row>12</xdr:row>
                    <xdr:rowOff>167640</xdr:rowOff>
                  </from>
                  <to>
                    <xdr:col>7</xdr:col>
                    <xdr:colOff>281940</xdr:colOff>
                    <xdr:row>12</xdr:row>
                    <xdr:rowOff>342900</xdr:rowOff>
                  </to>
                </anchor>
              </controlPr>
            </control>
          </mc:Choice>
        </mc:AlternateContent>
        <mc:AlternateContent xmlns:mc="http://schemas.openxmlformats.org/markup-compatibility/2006">
          <mc:Choice Requires="x14">
            <control shapeId="11619" r:id="rId72" name="Option Button 355">
              <controlPr defaultSize="0" autoFill="0" autoLine="0" autoPict="0">
                <anchor moveWithCells="1">
                  <from>
                    <xdr:col>2</xdr:col>
                    <xdr:colOff>91440</xdr:colOff>
                    <xdr:row>13</xdr:row>
                    <xdr:rowOff>175260</xdr:rowOff>
                  </from>
                  <to>
                    <xdr:col>2</xdr:col>
                    <xdr:colOff>281940</xdr:colOff>
                    <xdr:row>13</xdr:row>
                    <xdr:rowOff>350520</xdr:rowOff>
                  </to>
                </anchor>
              </controlPr>
            </control>
          </mc:Choice>
        </mc:AlternateContent>
        <mc:AlternateContent xmlns:mc="http://schemas.openxmlformats.org/markup-compatibility/2006">
          <mc:Choice Requires="x14">
            <control shapeId="11620" r:id="rId73" name="Option Button 356">
              <controlPr defaultSize="0" autoFill="0" autoLine="0" autoPict="0">
                <anchor moveWithCells="1">
                  <from>
                    <xdr:col>3</xdr:col>
                    <xdr:colOff>91440</xdr:colOff>
                    <xdr:row>13</xdr:row>
                    <xdr:rowOff>175260</xdr:rowOff>
                  </from>
                  <to>
                    <xdr:col>3</xdr:col>
                    <xdr:colOff>281940</xdr:colOff>
                    <xdr:row>13</xdr:row>
                    <xdr:rowOff>350520</xdr:rowOff>
                  </to>
                </anchor>
              </controlPr>
            </control>
          </mc:Choice>
        </mc:AlternateContent>
        <mc:AlternateContent xmlns:mc="http://schemas.openxmlformats.org/markup-compatibility/2006">
          <mc:Choice Requires="x14">
            <control shapeId="11621" r:id="rId74" name="Option Button 357">
              <controlPr defaultSize="0" autoFill="0" autoLine="0" autoPict="0">
                <anchor moveWithCells="1">
                  <from>
                    <xdr:col>4</xdr:col>
                    <xdr:colOff>106680</xdr:colOff>
                    <xdr:row>13</xdr:row>
                    <xdr:rowOff>175260</xdr:rowOff>
                  </from>
                  <to>
                    <xdr:col>4</xdr:col>
                    <xdr:colOff>297180</xdr:colOff>
                    <xdr:row>13</xdr:row>
                    <xdr:rowOff>350520</xdr:rowOff>
                  </to>
                </anchor>
              </controlPr>
            </control>
          </mc:Choice>
        </mc:AlternateContent>
        <mc:AlternateContent xmlns:mc="http://schemas.openxmlformats.org/markup-compatibility/2006">
          <mc:Choice Requires="x14">
            <control shapeId="11622" r:id="rId75" name="Option Button 358">
              <controlPr defaultSize="0" autoFill="0" autoLine="0" autoPict="0">
                <anchor moveWithCells="1">
                  <from>
                    <xdr:col>5</xdr:col>
                    <xdr:colOff>91440</xdr:colOff>
                    <xdr:row>13</xdr:row>
                    <xdr:rowOff>167640</xdr:rowOff>
                  </from>
                  <to>
                    <xdr:col>5</xdr:col>
                    <xdr:colOff>281940</xdr:colOff>
                    <xdr:row>13</xdr:row>
                    <xdr:rowOff>342900</xdr:rowOff>
                  </to>
                </anchor>
              </controlPr>
            </control>
          </mc:Choice>
        </mc:AlternateContent>
        <mc:AlternateContent xmlns:mc="http://schemas.openxmlformats.org/markup-compatibility/2006">
          <mc:Choice Requires="x14">
            <control shapeId="11623" r:id="rId76" name="Option Button 359">
              <controlPr defaultSize="0" autoFill="0" autoLine="0" autoPict="0">
                <anchor moveWithCells="1">
                  <from>
                    <xdr:col>6</xdr:col>
                    <xdr:colOff>99060</xdr:colOff>
                    <xdr:row>13</xdr:row>
                    <xdr:rowOff>167640</xdr:rowOff>
                  </from>
                  <to>
                    <xdr:col>6</xdr:col>
                    <xdr:colOff>289560</xdr:colOff>
                    <xdr:row>13</xdr:row>
                    <xdr:rowOff>342900</xdr:rowOff>
                  </to>
                </anchor>
              </controlPr>
            </control>
          </mc:Choice>
        </mc:AlternateContent>
        <mc:AlternateContent xmlns:mc="http://schemas.openxmlformats.org/markup-compatibility/2006">
          <mc:Choice Requires="x14">
            <control shapeId="11624" r:id="rId77" name="Option Button 360">
              <controlPr defaultSize="0" autoFill="0" autoLine="0" autoPict="0">
                <anchor moveWithCells="1">
                  <from>
                    <xdr:col>7</xdr:col>
                    <xdr:colOff>99060</xdr:colOff>
                    <xdr:row>13</xdr:row>
                    <xdr:rowOff>167640</xdr:rowOff>
                  </from>
                  <to>
                    <xdr:col>7</xdr:col>
                    <xdr:colOff>289560</xdr:colOff>
                    <xdr:row>13</xdr:row>
                    <xdr:rowOff>342900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tabColor rgb="FFBDC9CD"/>
  </sheetPr>
  <dimension ref="A2:AB32"/>
  <sheetViews>
    <sheetView showGridLines="0" zoomScaleNormal="100" workbookViewId="0">
      <selection activeCell="I11" sqref="I11"/>
    </sheetView>
  </sheetViews>
  <sheetFormatPr baseColWidth="10" defaultRowHeight="14.4" x14ac:dyDescent="0.3"/>
  <cols>
    <col min="1" max="1" width="7.44140625" customWidth="1"/>
    <col min="2" max="2" width="60.6640625" customWidth="1"/>
    <col min="3" max="8" width="5.33203125" customWidth="1"/>
    <col min="9" max="9" width="14.5546875" customWidth="1"/>
    <col min="10" max="10" width="44.44140625" customWidth="1"/>
    <col min="11" max="12" width="11.44140625" style="50"/>
    <col min="13" max="13" width="11.44140625" style="52" customWidth="1"/>
    <col min="14" max="14" width="11.44140625" style="52"/>
    <col min="15" max="15" width="22.33203125" style="52" customWidth="1"/>
    <col min="16" max="19" width="11.44140625" style="52"/>
    <col min="20" max="27" width="11.5546875" style="50"/>
  </cols>
  <sheetData>
    <row r="2" spans="1:28" ht="21.6" thickBot="1" x14ac:dyDescent="0.45">
      <c r="B2" s="37" t="s">
        <v>36</v>
      </c>
      <c r="C2" s="38"/>
      <c r="D2" s="38"/>
      <c r="E2" s="38"/>
      <c r="F2" s="38"/>
      <c r="G2" s="38"/>
      <c r="H2" s="38"/>
      <c r="I2" s="38"/>
      <c r="J2" s="38"/>
      <c r="M2" s="51"/>
    </row>
    <row r="3" spans="1:28" ht="15.6" thickTop="1" thickBot="1" x14ac:dyDescent="0.35">
      <c r="A3" s="64"/>
      <c r="C3" s="87"/>
      <c r="D3" s="87"/>
      <c r="E3" s="87"/>
      <c r="F3" s="87"/>
      <c r="G3" s="87"/>
      <c r="H3" s="87"/>
      <c r="I3" s="87"/>
      <c r="J3" s="87"/>
      <c r="M3" s="102"/>
    </row>
    <row r="4" spans="1:28" ht="87" customHeight="1" x14ac:dyDescent="0.3">
      <c r="B4" s="317" t="s">
        <v>7</v>
      </c>
      <c r="C4" s="118" t="s">
        <v>17</v>
      </c>
      <c r="D4" s="119" t="s">
        <v>68</v>
      </c>
      <c r="E4" s="119" t="s">
        <v>69</v>
      </c>
      <c r="F4" s="119" t="s">
        <v>70</v>
      </c>
      <c r="G4" s="119" t="s">
        <v>71</v>
      </c>
      <c r="H4" s="120"/>
      <c r="I4" s="309" t="s">
        <v>26</v>
      </c>
      <c r="J4" s="311" t="s">
        <v>25</v>
      </c>
      <c r="M4" s="313" t="s">
        <v>27</v>
      </c>
      <c r="N4" s="313" t="s">
        <v>16</v>
      </c>
      <c r="O4" s="314" t="s">
        <v>28</v>
      </c>
      <c r="P4" s="306" t="s">
        <v>73</v>
      </c>
      <c r="Q4" s="306" t="s">
        <v>72</v>
      </c>
      <c r="AB4" s="23"/>
    </row>
    <row r="5" spans="1:28" ht="15.75" customHeight="1" thickBot="1" x14ac:dyDescent="0.35">
      <c r="B5" s="318"/>
      <c r="C5" s="115">
        <v>1</v>
      </c>
      <c r="D5" s="116">
        <v>2</v>
      </c>
      <c r="E5" s="116">
        <v>3</v>
      </c>
      <c r="F5" s="116">
        <v>4</v>
      </c>
      <c r="G5" s="116">
        <v>5</v>
      </c>
      <c r="H5" s="117" t="s">
        <v>15</v>
      </c>
      <c r="I5" s="315"/>
      <c r="J5" s="316"/>
      <c r="M5" s="313"/>
      <c r="N5" s="313"/>
      <c r="O5" s="314"/>
      <c r="P5" s="306"/>
      <c r="Q5" s="306"/>
      <c r="AB5" s="23"/>
    </row>
    <row r="6" spans="1:28" ht="26.4" x14ac:dyDescent="0.3">
      <c r="B6" s="149" t="s">
        <v>44</v>
      </c>
      <c r="C6" s="154"/>
      <c r="D6" s="66"/>
      <c r="E6" s="66"/>
      <c r="F6" s="66"/>
      <c r="G6" s="66"/>
      <c r="H6" s="109"/>
      <c r="I6" s="148"/>
      <c r="J6" s="67"/>
      <c r="K6" s="114">
        <f>H6</f>
        <v>0</v>
      </c>
      <c r="L6" s="103" t="str">
        <f>IF(K6=6,"0",IF(K6=0,"-",K6))</f>
        <v>-</v>
      </c>
      <c r="M6" s="104" t="str">
        <f t="shared" ref="M6:M9" si="0">IF(ISTEXT(B6),IFERROR(VLOOKUP(I6,Relevanz_fur_Unternehmen,2,0),""),"")</f>
        <v/>
      </c>
      <c r="N6" s="105" t="str">
        <f>IFERROR(L6*M6,"-")</f>
        <v>-</v>
      </c>
      <c r="O6" s="105" t="str">
        <f t="shared" ref="O6:O9" si="1">IFERROR(IF((M6*L6)&gt;0,"ja","nein"),"")</f>
        <v/>
      </c>
      <c r="P6" s="106">
        <f>IF(K6&gt;0,ISNUMBER(K6)*ISTEXT(I6),0)</f>
        <v>0</v>
      </c>
      <c r="Q6" s="106" t="str">
        <f t="shared" ref="Q6:Q9" si="2">IF(ISNUMBER(K6),IF(K6&gt;0,"x",""),"")</f>
        <v/>
      </c>
      <c r="AB6" s="23"/>
    </row>
    <row r="7" spans="1:28" ht="39.6" x14ac:dyDescent="0.3">
      <c r="B7" s="150" t="s">
        <v>59</v>
      </c>
      <c r="C7" s="153"/>
      <c r="D7" s="69"/>
      <c r="E7" s="69"/>
      <c r="F7" s="69"/>
      <c r="G7" s="69"/>
      <c r="H7" s="110"/>
      <c r="I7" s="144"/>
      <c r="J7" s="32"/>
      <c r="K7" s="114">
        <f t="shared" ref="K7:K9" si="3">H7</f>
        <v>0</v>
      </c>
      <c r="L7" s="103" t="str">
        <f t="shared" ref="L7:L9" si="4">IF(K7=6,"0",IF(K7=0,"-",K7))</f>
        <v>-</v>
      </c>
      <c r="M7" s="104" t="str">
        <f t="shared" si="0"/>
        <v/>
      </c>
      <c r="N7" s="105" t="str">
        <f t="shared" ref="N7:N9" si="5">IFERROR(L7*M7,"-")</f>
        <v>-</v>
      </c>
      <c r="O7" s="105" t="str">
        <f t="shared" si="1"/>
        <v/>
      </c>
      <c r="P7" s="106">
        <f t="shared" ref="P7:P9" si="6">IF(K7&gt;0,ISNUMBER(K7)*ISTEXT(I7),0)</f>
        <v>0</v>
      </c>
      <c r="Q7" s="106" t="str">
        <f t="shared" si="2"/>
        <v/>
      </c>
      <c r="AB7" s="23"/>
    </row>
    <row r="8" spans="1:28" ht="28.8" x14ac:dyDescent="0.3">
      <c r="B8" s="292" t="s">
        <v>211</v>
      </c>
      <c r="C8" s="155"/>
      <c r="D8" s="72"/>
      <c r="E8" s="72"/>
      <c r="F8" s="72"/>
      <c r="G8" s="72"/>
      <c r="H8" s="111"/>
      <c r="I8" s="144"/>
      <c r="J8" s="36"/>
      <c r="K8" s="114">
        <f t="shared" si="3"/>
        <v>0</v>
      </c>
      <c r="L8" s="103" t="str">
        <f t="shared" si="4"/>
        <v>-</v>
      </c>
      <c r="M8" s="104" t="str">
        <f t="shared" si="0"/>
        <v/>
      </c>
      <c r="N8" s="105" t="str">
        <f t="shared" si="5"/>
        <v>-</v>
      </c>
      <c r="O8" s="105" t="str">
        <f t="shared" si="1"/>
        <v/>
      </c>
      <c r="P8" s="106">
        <f t="shared" si="6"/>
        <v>0</v>
      </c>
      <c r="Q8" s="106" t="str">
        <f t="shared" si="2"/>
        <v/>
      </c>
      <c r="AB8" s="23"/>
    </row>
    <row r="9" spans="1:28" ht="26.4" x14ac:dyDescent="0.3">
      <c r="B9" s="151" t="s">
        <v>79</v>
      </c>
      <c r="C9" s="153"/>
      <c r="D9" s="69"/>
      <c r="E9" s="69"/>
      <c r="F9" s="69"/>
      <c r="G9" s="69"/>
      <c r="H9" s="110"/>
      <c r="I9" s="144"/>
      <c r="J9" s="32"/>
      <c r="K9" s="114">
        <f t="shared" si="3"/>
        <v>0</v>
      </c>
      <c r="L9" s="103" t="str">
        <f t="shared" si="4"/>
        <v>-</v>
      </c>
      <c r="M9" s="104" t="str">
        <f t="shared" si="0"/>
        <v/>
      </c>
      <c r="N9" s="105" t="str">
        <f t="shared" si="5"/>
        <v>-</v>
      </c>
      <c r="O9" s="105" t="str">
        <f t="shared" si="1"/>
        <v/>
      </c>
      <c r="P9" s="106">
        <f t="shared" si="6"/>
        <v>0</v>
      </c>
      <c r="Q9" s="106" t="str">
        <f t="shared" si="2"/>
        <v/>
      </c>
      <c r="AB9" s="23"/>
    </row>
    <row r="10" spans="1:28" ht="39.6" x14ac:dyDescent="0.3">
      <c r="B10" s="152" t="s">
        <v>201</v>
      </c>
      <c r="C10" s="153"/>
      <c r="D10" s="69"/>
      <c r="E10" s="69"/>
      <c r="F10" s="69"/>
      <c r="G10" s="69"/>
      <c r="H10" s="110"/>
      <c r="I10" s="144"/>
      <c r="J10" s="32"/>
      <c r="K10" s="114">
        <f t="shared" ref="K10" si="7">H10</f>
        <v>0</v>
      </c>
      <c r="L10" s="103" t="str">
        <f t="shared" ref="L10" si="8">IF(K10=6,"0",IF(K10=0,"-",K10))</f>
        <v>-</v>
      </c>
      <c r="M10" s="104" t="str">
        <f t="shared" ref="M10" si="9">IF(ISTEXT(B10),IFERROR(VLOOKUP(I10,Relevanz_fur_Unternehmen,2,0),""),"")</f>
        <v/>
      </c>
      <c r="N10" s="105" t="str">
        <f t="shared" ref="N10" si="10">IFERROR(L10*M10,"-")</f>
        <v>-</v>
      </c>
      <c r="O10" s="105" t="str">
        <f t="shared" ref="O10" si="11">IFERROR(IF((M10*L10)&gt;0,"ja","nein"),"")</f>
        <v/>
      </c>
      <c r="P10" s="106">
        <f t="shared" ref="P10" si="12">IF(K10&gt;0,ISNUMBER(K10)*ISTEXT(I10),0)</f>
        <v>0</v>
      </c>
      <c r="Q10" s="106" t="str">
        <f t="shared" ref="Q10" si="13">IF(ISNUMBER(K10),IF(K10&gt;0,"x",""),"")</f>
        <v/>
      </c>
      <c r="AB10" s="23"/>
    </row>
    <row r="11" spans="1:28" ht="26.4" x14ac:dyDescent="0.3">
      <c r="B11" s="151" t="s">
        <v>151</v>
      </c>
      <c r="C11" s="153"/>
      <c r="D11" s="69"/>
      <c r="E11" s="69"/>
      <c r="F11" s="69"/>
      <c r="G11" s="69"/>
      <c r="H11" s="110"/>
      <c r="I11" s="144"/>
      <c r="J11" s="32"/>
      <c r="K11" s="114">
        <f t="shared" ref="K11:K13" si="14">H11</f>
        <v>0</v>
      </c>
      <c r="L11" s="103" t="str">
        <f t="shared" ref="L11:L13" si="15">IF(K11=6,"0",IF(K11=0,"-",K11))</f>
        <v>-</v>
      </c>
      <c r="M11" s="104" t="str">
        <f t="shared" ref="M11:M13" si="16">IF(ISTEXT(B11),IFERROR(VLOOKUP(I11,Relevanz_fur_Unternehmen,2,0),""),"")</f>
        <v/>
      </c>
      <c r="N11" s="105" t="str">
        <f t="shared" ref="N11:N13" si="17">IFERROR(L11*M11,"-")</f>
        <v>-</v>
      </c>
      <c r="O11" s="105" t="str">
        <f t="shared" ref="O11:O13" si="18">IFERROR(IF((M11*L11)&gt;0,"ja","nein"),"")</f>
        <v/>
      </c>
      <c r="P11" s="106">
        <f t="shared" ref="P11:P13" si="19">IF(K11&gt;0,ISNUMBER(K11)*ISTEXT(I11),0)</f>
        <v>0</v>
      </c>
      <c r="Q11" s="106" t="str">
        <f t="shared" ref="Q11:Q13" si="20">IF(ISNUMBER(K11),IF(K11&gt;0,"x",""),"")</f>
        <v/>
      </c>
      <c r="AB11" s="23"/>
    </row>
    <row r="12" spans="1:28" ht="42.6" x14ac:dyDescent="0.3">
      <c r="B12" s="293" t="s">
        <v>212</v>
      </c>
      <c r="C12" s="153"/>
      <c r="D12" s="69"/>
      <c r="E12" s="69"/>
      <c r="F12" s="69"/>
      <c r="G12" s="69"/>
      <c r="H12" s="110"/>
      <c r="I12" s="144"/>
      <c r="J12" s="36"/>
      <c r="K12" s="114">
        <f t="shared" si="14"/>
        <v>0</v>
      </c>
      <c r="L12" s="103" t="str">
        <f t="shared" si="15"/>
        <v>-</v>
      </c>
      <c r="M12" s="104" t="str">
        <f t="shared" si="16"/>
        <v/>
      </c>
      <c r="N12" s="105" t="str">
        <f t="shared" si="17"/>
        <v>-</v>
      </c>
      <c r="O12" s="105" t="str">
        <f t="shared" si="18"/>
        <v/>
      </c>
      <c r="P12" s="106">
        <f t="shared" si="19"/>
        <v>0</v>
      </c>
      <c r="Q12" s="106" t="str">
        <f t="shared" si="20"/>
        <v/>
      </c>
      <c r="AB12" s="23"/>
    </row>
    <row r="13" spans="1:28" ht="40.200000000000003" thickBot="1" x14ac:dyDescent="0.35">
      <c r="B13" s="176" t="s">
        <v>152</v>
      </c>
      <c r="C13" s="156"/>
      <c r="D13" s="121"/>
      <c r="E13" s="121"/>
      <c r="F13" s="121"/>
      <c r="G13" s="121"/>
      <c r="H13" s="122"/>
      <c r="I13" s="145"/>
      <c r="J13" s="89"/>
      <c r="K13" s="114">
        <f t="shared" si="14"/>
        <v>0</v>
      </c>
      <c r="L13" s="103" t="str">
        <f t="shared" si="15"/>
        <v>-</v>
      </c>
      <c r="M13" s="104" t="str">
        <f t="shared" si="16"/>
        <v/>
      </c>
      <c r="N13" s="105" t="str">
        <f t="shared" si="17"/>
        <v>-</v>
      </c>
      <c r="O13" s="105" t="str">
        <f t="shared" si="18"/>
        <v/>
      </c>
      <c r="P13" s="106">
        <f t="shared" si="19"/>
        <v>0</v>
      </c>
      <c r="Q13" s="106" t="str">
        <f t="shared" si="20"/>
        <v/>
      </c>
      <c r="AB13" s="23"/>
    </row>
    <row r="14" spans="1:28" x14ac:dyDescent="0.3">
      <c r="B14" s="167"/>
      <c r="C14" s="43"/>
      <c r="D14" s="84"/>
      <c r="E14" s="44"/>
      <c r="F14" s="85"/>
      <c r="G14" s="85"/>
      <c r="H14" s="85"/>
      <c r="I14" s="45"/>
      <c r="J14" s="1"/>
      <c r="K14" s="64"/>
      <c r="L14" s="64"/>
      <c r="M14" s="3"/>
      <c r="N14" s="3"/>
      <c r="O14" s="3"/>
      <c r="P14" s="3"/>
      <c r="AB14" s="23"/>
    </row>
    <row r="15" spans="1:28" x14ac:dyDescent="0.3">
      <c r="B15" s="4" t="s">
        <v>29</v>
      </c>
      <c r="C15" s="41" t="str">
        <f>IFERROR(SUMIF(O3:O13,"ja",N3:N13)/SUMIF(O3:O13,"ja",M3:M13),"-")</f>
        <v>-</v>
      </c>
      <c r="D15" s="40" t="str">
        <f>"("&amp;IFERROR(VLOOKUP(ROUND(C15,0),Einstufung,2),"-")&amp;")"</f>
        <v>(-)</v>
      </c>
      <c r="E15" s="48"/>
      <c r="F15" s="85"/>
      <c r="G15" s="85"/>
      <c r="I15" s="85"/>
      <c r="J15" s="1"/>
      <c r="K15" s="64"/>
      <c r="L15" s="64"/>
      <c r="M15" s="3"/>
      <c r="N15" s="3"/>
      <c r="O15" s="3"/>
      <c r="P15" s="3"/>
      <c r="AB15" s="23"/>
    </row>
    <row r="16" spans="1:28" x14ac:dyDescent="0.3">
      <c r="B16" s="5">
        <f>SUM(P6:P13)/COUNT(P6:P13)</f>
        <v>0</v>
      </c>
      <c r="C16" s="85"/>
      <c r="D16" s="85"/>
      <c r="E16" s="85"/>
      <c r="F16" s="85"/>
      <c r="G16" s="85"/>
      <c r="I16" s="85"/>
      <c r="J16" s="1"/>
      <c r="K16" s="64"/>
      <c r="L16" s="64"/>
      <c r="M16" s="3"/>
      <c r="N16" s="3"/>
      <c r="O16" s="3"/>
      <c r="P16" s="3"/>
      <c r="AB16" s="23"/>
    </row>
    <row r="17" spans="3:28" x14ac:dyDescent="0.3">
      <c r="C17" s="85"/>
      <c r="D17" s="85"/>
      <c r="E17" s="85"/>
      <c r="F17" s="85"/>
      <c r="G17" s="85"/>
      <c r="H17" s="85"/>
      <c r="I17" s="85"/>
      <c r="J17" s="1"/>
      <c r="K17" s="64"/>
      <c r="L17" s="64"/>
      <c r="M17" s="3"/>
      <c r="N17" s="3"/>
      <c r="O17" s="3"/>
      <c r="P17" s="3"/>
      <c r="AB17" s="23"/>
    </row>
    <row r="18" spans="3:28" x14ac:dyDescent="0.3">
      <c r="C18" s="82"/>
      <c r="D18" s="82"/>
      <c r="E18" s="82"/>
      <c r="F18" s="82"/>
      <c r="G18" s="82"/>
      <c r="H18" s="82"/>
      <c r="I18" s="64"/>
      <c r="J18" s="1"/>
      <c r="AB18" s="23"/>
    </row>
    <row r="19" spans="3:28" x14ac:dyDescent="0.3">
      <c r="C19" s="64"/>
      <c r="D19" s="64"/>
      <c r="E19" s="64"/>
      <c r="F19" s="64"/>
      <c r="G19" s="64"/>
      <c r="H19" s="64"/>
      <c r="I19" s="64"/>
      <c r="J19" s="64"/>
      <c r="AB19" s="23"/>
    </row>
    <row r="20" spans="3:28" x14ac:dyDescent="0.3">
      <c r="C20" s="64"/>
      <c r="D20" s="64"/>
      <c r="E20" s="64"/>
      <c r="F20" s="64"/>
      <c r="G20" s="64"/>
      <c r="H20" s="64"/>
      <c r="I20" s="64"/>
      <c r="J20" s="95"/>
      <c r="AB20" s="23"/>
    </row>
    <row r="21" spans="3:28" x14ac:dyDescent="0.3">
      <c r="C21" s="64"/>
      <c r="D21" s="64"/>
      <c r="E21" s="64"/>
      <c r="F21" s="64"/>
      <c r="G21" s="64"/>
      <c r="H21" s="64"/>
      <c r="I21" s="64"/>
      <c r="J21" s="64"/>
      <c r="AB21" s="23"/>
    </row>
    <row r="22" spans="3:28" x14ac:dyDescent="0.3">
      <c r="C22" s="64"/>
      <c r="D22" s="64"/>
      <c r="E22" s="64"/>
      <c r="F22" s="64"/>
      <c r="G22" s="64"/>
      <c r="H22" s="64"/>
      <c r="I22" s="64"/>
      <c r="J22" s="64"/>
      <c r="AB22" s="23"/>
    </row>
    <row r="23" spans="3:28" x14ac:dyDescent="0.3">
      <c r="C23" s="64"/>
      <c r="D23" s="64"/>
      <c r="E23" s="64"/>
      <c r="F23" s="64"/>
      <c r="G23" s="64"/>
      <c r="H23" s="64"/>
      <c r="I23" s="64"/>
      <c r="J23" s="64"/>
      <c r="AB23" s="23"/>
    </row>
    <row r="24" spans="3:28" x14ac:dyDescent="0.3">
      <c r="C24" s="64"/>
      <c r="D24" s="64"/>
      <c r="E24" s="64"/>
      <c r="F24" s="64"/>
      <c r="G24" s="64"/>
      <c r="H24" s="64"/>
      <c r="I24" s="64"/>
      <c r="J24" s="64"/>
    </row>
    <row r="25" spans="3:28" x14ac:dyDescent="0.3">
      <c r="C25" s="64"/>
      <c r="D25" s="64"/>
      <c r="E25" s="64"/>
      <c r="F25" s="64"/>
      <c r="G25" s="64"/>
      <c r="H25" s="64"/>
      <c r="I25" s="64"/>
      <c r="J25" s="64"/>
    </row>
    <row r="26" spans="3:28" x14ac:dyDescent="0.3">
      <c r="C26" s="64"/>
      <c r="D26" s="64"/>
      <c r="E26" s="64"/>
      <c r="F26" s="64"/>
      <c r="G26" s="64"/>
      <c r="H26" s="64"/>
      <c r="I26" s="64"/>
      <c r="J26" s="64"/>
    </row>
    <row r="27" spans="3:28" x14ac:dyDescent="0.3">
      <c r="C27" s="64"/>
      <c r="D27" s="64"/>
      <c r="E27" s="64"/>
      <c r="F27" s="64"/>
      <c r="G27" s="64"/>
      <c r="H27" s="64"/>
      <c r="I27" s="64"/>
      <c r="J27" s="64"/>
    </row>
    <row r="28" spans="3:28" x14ac:dyDescent="0.3">
      <c r="C28" s="64"/>
      <c r="D28" s="64"/>
      <c r="E28" s="64"/>
      <c r="F28" s="64"/>
      <c r="G28" s="64"/>
      <c r="H28" s="64"/>
      <c r="I28" s="64"/>
      <c r="J28" s="64"/>
    </row>
    <row r="29" spans="3:28" x14ac:dyDescent="0.3">
      <c r="C29" s="64"/>
      <c r="D29" s="64"/>
      <c r="E29" s="64"/>
      <c r="F29" s="64"/>
      <c r="G29" s="64"/>
      <c r="H29" s="64"/>
      <c r="I29" s="64"/>
      <c r="J29" s="64"/>
    </row>
    <row r="30" spans="3:28" x14ac:dyDescent="0.3">
      <c r="C30" s="64"/>
      <c r="D30" s="64"/>
      <c r="E30" s="64"/>
      <c r="F30" s="64"/>
      <c r="G30" s="64"/>
      <c r="H30" s="64"/>
      <c r="I30" s="64"/>
      <c r="J30" s="64"/>
    </row>
    <row r="31" spans="3:28" x14ac:dyDescent="0.3">
      <c r="C31" s="64"/>
      <c r="D31" s="64"/>
      <c r="E31" s="64"/>
      <c r="F31" s="64"/>
      <c r="G31" s="64"/>
      <c r="H31" s="64"/>
      <c r="I31" s="64"/>
      <c r="J31" s="64"/>
    </row>
    <row r="32" spans="3:28" x14ac:dyDescent="0.3">
      <c r="C32" s="64"/>
      <c r="D32" s="64"/>
      <c r="E32" s="64"/>
      <c r="F32" s="64"/>
      <c r="G32" s="64"/>
      <c r="H32" s="64"/>
      <c r="I32" s="64"/>
      <c r="J32" s="64"/>
    </row>
  </sheetData>
  <sheetProtection password="FABD" sheet="1" objects="1" scenarios="1" selectLockedCells="1"/>
  <mergeCells count="8">
    <mergeCell ref="B4:B5"/>
    <mergeCell ref="J4:J5"/>
    <mergeCell ref="M4:M5"/>
    <mergeCell ref="P4:P5"/>
    <mergeCell ref="Q4:Q5"/>
    <mergeCell ref="O4:O5"/>
    <mergeCell ref="N4:N5"/>
    <mergeCell ref="I4:I5"/>
  </mergeCells>
  <conditionalFormatting sqref="C6:H9">
    <cfRule type="expression" dxfId="230" priority="47">
      <formula>$P6=0</formula>
    </cfRule>
    <cfRule type="expression" dxfId="229" priority="48">
      <formula>$P6=1</formula>
    </cfRule>
  </conditionalFormatting>
  <conditionalFormatting sqref="I6:I9">
    <cfRule type="expression" dxfId="228" priority="45">
      <formula>$N6=0</formula>
    </cfRule>
    <cfRule type="expression" dxfId="227" priority="46">
      <formula>$N6=1</formula>
    </cfRule>
  </conditionalFormatting>
  <conditionalFormatting sqref="I6:I9">
    <cfRule type="cellIs" dxfId="226" priority="41" operator="equal">
      <formula>"hoch"</formula>
    </cfRule>
    <cfRule type="cellIs" dxfId="225" priority="42" operator="equal">
      <formula>"mittel"</formula>
    </cfRule>
    <cfRule type="cellIs" dxfId="224" priority="43" operator="equal">
      <formula>"gering"</formula>
    </cfRule>
    <cfRule type="cellIs" dxfId="223" priority="44" operator="equal">
      <formula>"nicht relevant"</formula>
    </cfRule>
  </conditionalFormatting>
  <conditionalFormatting sqref="C11:H11">
    <cfRule type="expression" dxfId="222" priority="31">
      <formula>$P11=0</formula>
    </cfRule>
    <cfRule type="expression" dxfId="221" priority="32">
      <formula>$P11=1</formula>
    </cfRule>
  </conditionalFormatting>
  <conditionalFormatting sqref="I11">
    <cfRule type="expression" dxfId="220" priority="29">
      <formula>$N11=0</formula>
    </cfRule>
    <cfRule type="expression" dxfId="219" priority="30">
      <formula>$N11=1</formula>
    </cfRule>
  </conditionalFormatting>
  <conditionalFormatting sqref="I11">
    <cfRule type="cellIs" dxfId="218" priority="25" operator="equal">
      <formula>"hoch"</formula>
    </cfRule>
    <cfRule type="cellIs" dxfId="217" priority="26" operator="equal">
      <formula>"mittel"</formula>
    </cfRule>
    <cfRule type="cellIs" dxfId="216" priority="27" operator="equal">
      <formula>"gering"</formula>
    </cfRule>
    <cfRule type="cellIs" dxfId="215" priority="28" operator="equal">
      <formula>"nicht relevant"</formula>
    </cfRule>
  </conditionalFormatting>
  <conditionalFormatting sqref="C12:H12">
    <cfRule type="expression" dxfId="214" priority="23">
      <formula>$P12=0</formula>
    </cfRule>
    <cfRule type="expression" dxfId="213" priority="24">
      <formula>$P12=1</formula>
    </cfRule>
  </conditionalFormatting>
  <conditionalFormatting sqref="I12">
    <cfRule type="expression" dxfId="212" priority="21">
      <formula>$N12=0</formula>
    </cfRule>
    <cfRule type="expression" dxfId="211" priority="22">
      <formula>$N12=1</formula>
    </cfRule>
  </conditionalFormatting>
  <conditionalFormatting sqref="I12">
    <cfRule type="cellIs" dxfId="210" priority="17" operator="equal">
      <formula>"hoch"</formula>
    </cfRule>
    <cfRule type="cellIs" dxfId="209" priority="18" operator="equal">
      <formula>"mittel"</formula>
    </cfRule>
    <cfRule type="cellIs" dxfId="208" priority="19" operator="equal">
      <formula>"gering"</formula>
    </cfRule>
    <cfRule type="cellIs" dxfId="207" priority="20" operator="equal">
      <formula>"nicht relevant"</formula>
    </cfRule>
  </conditionalFormatting>
  <conditionalFormatting sqref="C13:H13">
    <cfRule type="expression" dxfId="206" priority="15">
      <formula>$P13=0</formula>
    </cfRule>
    <cfRule type="expression" dxfId="205" priority="16">
      <formula>$P13=1</formula>
    </cfRule>
  </conditionalFormatting>
  <conditionalFormatting sqref="I13">
    <cfRule type="expression" dxfId="204" priority="13">
      <formula>$N13=0</formula>
    </cfRule>
    <cfRule type="expression" dxfId="203" priority="14">
      <formula>$N13=1</formula>
    </cfRule>
  </conditionalFormatting>
  <conditionalFormatting sqref="I13">
    <cfRule type="cellIs" dxfId="202" priority="9" operator="equal">
      <formula>"hoch"</formula>
    </cfRule>
    <cfRule type="cellIs" dxfId="201" priority="10" operator="equal">
      <formula>"mittel"</formula>
    </cfRule>
    <cfRule type="cellIs" dxfId="200" priority="11" operator="equal">
      <formula>"gering"</formula>
    </cfRule>
    <cfRule type="cellIs" dxfId="199" priority="12" operator="equal">
      <formula>"nicht relevant"</formula>
    </cfRule>
  </conditionalFormatting>
  <conditionalFormatting sqref="C10:H10">
    <cfRule type="expression" dxfId="198" priority="7">
      <formula>$P10=0</formula>
    </cfRule>
    <cfRule type="expression" dxfId="197" priority="8">
      <formula>$P10=1</formula>
    </cfRule>
  </conditionalFormatting>
  <conditionalFormatting sqref="I10">
    <cfRule type="expression" dxfId="196" priority="5">
      <formula>$N10=0</formula>
    </cfRule>
    <cfRule type="expression" dxfId="195" priority="6">
      <formula>$N10=1</formula>
    </cfRule>
  </conditionalFormatting>
  <conditionalFormatting sqref="I10">
    <cfRule type="cellIs" dxfId="194" priority="1" operator="equal">
      <formula>"hoch"</formula>
    </cfRule>
    <cfRule type="cellIs" dxfId="193" priority="2" operator="equal">
      <formula>"mittel"</formula>
    </cfRule>
    <cfRule type="cellIs" dxfId="192" priority="3" operator="equal">
      <formula>"gering"</formula>
    </cfRule>
    <cfRule type="cellIs" dxfId="191" priority="4" operator="equal">
      <formula>"nicht relevant"</formula>
    </cfRule>
  </conditionalFormatting>
  <dataValidations count="1">
    <dataValidation type="list" allowBlank="1" showInputMessage="1" showErrorMessage="1" sqref="I6:I13">
      <formula1>Relevanz</formula1>
    </dataValidation>
  </dataValidations>
  <hyperlinks>
    <hyperlink ref="B8" location="Glossar!Kritikalitätsanalyse" display="3.3  Werden Gefährdungen bei der Rohstoffversorgung systematisch erfasst und bewertet, z. B. über entsprechende Kritikalitätsanalysen5?"/>
    <hyperlink ref="B12" location="Glossar!Rohstoffe" display="3.7 Wird die Verwendung von alternativen Rohstoffen (wie z. B. nicht-gefährlichen, erneuerbaren oder recycelten Rohstoffen) in der Auswahl der jeweiligen Rohstoffe15 berücksichtigt?"/>
  </hyperlinks>
  <pageMargins left="0.7" right="0.7" top="0.78740157499999996" bottom="0.78740157499999996" header="0.3" footer="0.3"/>
  <pageSetup paperSize="9" orientation="landscape"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12460" r:id="rId4" name="Group Box 172">
              <controlPr defaultSize="0" autoFill="0" autoPict="0" altText="">
                <anchor moveWithCells="1">
                  <from>
                    <xdr:col>2</xdr:col>
                    <xdr:colOff>0</xdr:colOff>
                    <xdr:row>12</xdr:row>
                    <xdr:rowOff>0</xdr:rowOff>
                  </from>
                  <to>
                    <xdr:col>8</xdr:col>
                    <xdr:colOff>0</xdr:colOff>
                    <xdr:row>13</xdr:row>
                    <xdr:rowOff>152400</xdr:rowOff>
                  </to>
                </anchor>
              </controlPr>
            </control>
          </mc:Choice>
        </mc:AlternateContent>
        <mc:AlternateContent xmlns:mc="http://schemas.openxmlformats.org/markup-compatibility/2006">
          <mc:Choice Requires="x14">
            <control shapeId="12466" r:id="rId5" name="Option Button 178">
              <controlPr defaultSize="0" autoFill="0" autoLine="0" autoPict="0">
                <anchor moveWithCells="1">
                  <from>
                    <xdr:col>2</xdr:col>
                    <xdr:colOff>91440</xdr:colOff>
                    <xdr:row>5</xdr:row>
                    <xdr:rowOff>99060</xdr:rowOff>
                  </from>
                  <to>
                    <xdr:col>2</xdr:col>
                    <xdr:colOff>281940</xdr:colOff>
                    <xdr:row>5</xdr:row>
                    <xdr:rowOff>274320</xdr:rowOff>
                  </to>
                </anchor>
              </controlPr>
            </control>
          </mc:Choice>
        </mc:AlternateContent>
        <mc:AlternateContent xmlns:mc="http://schemas.openxmlformats.org/markup-compatibility/2006">
          <mc:Choice Requires="x14">
            <control shapeId="12467" r:id="rId6" name="Group Box 179">
              <controlPr defaultSize="0" autoFill="0" autoPict="0" altText="">
                <anchor moveWithCells="1">
                  <from>
                    <xdr:col>2</xdr:col>
                    <xdr:colOff>0</xdr:colOff>
                    <xdr:row>5</xdr:row>
                    <xdr:rowOff>0</xdr:rowOff>
                  </from>
                  <to>
                    <xdr:col>8</xdr:col>
                    <xdr:colOff>0</xdr:colOff>
                    <xdr:row>6</xdr:row>
                    <xdr:rowOff>0</xdr:rowOff>
                  </to>
                </anchor>
              </controlPr>
            </control>
          </mc:Choice>
        </mc:AlternateContent>
        <mc:AlternateContent xmlns:mc="http://schemas.openxmlformats.org/markup-compatibility/2006">
          <mc:Choice Requires="x14">
            <control shapeId="12468" r:id="rId7" name="Option Button 180">
              <controlPr defaultSize="0" autoFill="0" autoLine="0" autoPict="0">
                <anchor moveWithCells="1">
                  <from>
                    <xdr:col>3</xdr:col>
                    <xdr:colOff>83820</xdr:colOff>
                    <xdr:row>5</xdr:row>
                    <xdr:rowOff>99060</xdr:rowOff>
                  </from>
                  <to>
                    <xdr:col>3</xdr:col>
                    <xdr:colOff>274320</xdr:colOff>
                    <xdr:row>5</xdr:row>
                    <xdr:rowOff>274320</xdr:rowOff>
                  </to>
                </anchor>
              </controlPr>
            </control>
          </mc:Choice>
        </mc:AlternateContent>
        <mc:AlternateContent xmlns:mc="http://schemas.openxmlformats.org/markup-compatibility/2006">
          <mc:Choice Requires="x14">
            <control shapeId="12469" r:id="rId8" name="Option Button 181">
              <controlPr defaultSize="0" autoFill="0" autoLine="0" autoPict="0">
                <anchor moveWithCells="1">
                  <from>
                    <xdr:col>4</xdr:col>
                    <xdr:colOff>83820</xdr:colOff>
                    <xdr:row>5</xdr:row>
                    <xdr:rowOff>99060</xdr:rowOff>
                  </from>
                  <to>
                    <xdr:col>4</xdr:col>
                    <xdr:colOff>274320</xdr:colOff>
                    <xdr:row>5</xdr:row>
                    <xdr:rowOff>274320</xdr:rowOff>
                  </to>
                </anchor>
              </controlPr>
            </control>
          </mc:Choice>
        </mc:AlternateContent>
        <mc:AlternateContent xmlns:mc="http://schemas.openxmlformats.org/markup-compatibility/2006">
          <mc:Choice Requires="x14">
            <control shapeId="12470" r:id="rId9" name="Option Button 182">
              <controlPr defaultSize="0" autoFill="0" autoLine="0" autoPict="0">
                <anchor moveWithCells="1">
                  <from>
                    <xdr:col>5</xdr:col>
                    <xdr:colOff>83820</xdr:colOff>
                    <xdr:row>5</xdr:row>
                    <xdr:rowOff>99060</xdr:rowOff>
                  </from>
                  <to>
                    <xdr:col>5</xdr:col>
                    <xdr:colOff>274320</xdr:colOff>
                    <xdr:row>5</xdr:row>
                    <xdr:rowOff>274320</xdr:rowOff>
                  </to>
                </anchor>
              </controlPr>
            </control>
          </mc:Choice>
        </mc:AlternateContent>
        <mc:AlternateContent xmlns:mc="http://schemas.openxmlformats.org/markup-compatibility/2006">
          <mc:Choice Requires="x14">
            <control shapeId="12471" r:id="rId10" name="Option Button 183">
              <controlPr defaultSize="0" autoFill="0" autoLine="0" autoPict="0">
                <anchor moveWithCells="1">
                  <from>
                    <xdr:col>6</xdr:col>
                    <xdr:colOff>83820</xdr:colOff>
                    <xdr:row>5</xdr:row>
                    <xdr:rowOff>99060</xdr:rowOff>
                  </from>
                  <to>
                    <xdr:col>6</xdr:col>
                    <xdr:colOff>274320</xdr:colOff>
                    <xdr:row>5</xdr:row>
                    <xdr:rowOff>274320</xdr:rowOff>
                  </to>
                </anchor>
              </controlPr>
            </control>
          </mc:Choice>
        </mc:AlternateContent>
        <mc:AlternateContent xmlns:mc="http://schemas.openxmlformats.org/markup-compatibility/2006">
          <mc:Choice Requires="x14">
            <control shapeId="12472" r:id="rId11" name="Option Button 184">
              <controlPr defaultSize="0" autoFill="0" autoLine="0" autoPict="0">
                <anchor moveWithCells="1">
                  <from>
                    <xdr:col>7</xdr:col>
                    <xdr:colOff>91440</xdr:colOff>
                    <xdr:row>5</xdr:row>
                    <xdr:rowOff>91440</xdr:rowOff>
                  </from>
                  <to>
                    <xdr:col>7</xdr:col>
                    <xdr:colOff>281940</xdr:colOff>
                    <xdr:row>5</xdr:row>
                    <xdr:rowOff>266700</xdr:rowOff>
                  </to>
                </anchor>
              </controlPr>
            </control>
          </mc:Choice>
        </mc:AlternateContent>
        <mc:AlternateContent xmlns:mc="http://schemas.openxmlformats.org/markup-compatibility/2006">
          <mc:Choice Requires="x14">
            <control shapeId="12473" r:id="rId12" name="Option Button 185">
              <controlPr defaultSize="0" autoFill="0" autoLine="0" autoPict="0">
                <anchor moveWithCells="1">
                  <from>
                    <xdr:col>2</xdr:col>
                    <xdr:colOff>91440</xdr:colOff>
                    <xdr:row>6</xdr:row>
                    <xdr:rowOff>160020</xdr:rowOff>
                  </from>
                  <to>
                    <xdr:col>2</xdr:col>
                    <xdr:colOff>281940</xdr:colOff>
                    <xdr:row>6</xdr:row>
                    <xdr:rowOff>342900</xdr:rowOff>
                  </to>
                </anchor>
              </controlPr>
            </control>
          </mc:Choice>
        </mc:AlternateContent>
        <mc:AlternateContent xmlns:mc="http://schemas.openxmlformats.org/markup-compatibility/2006">
          <mc:Choice Requires="x14">
            <control shapeId="12474" r:id="rId13" name="Group Box 186">
              <controlPr defaultSize="0" autoFill="0" autoPict="0" altText="">
                <anchor moveWithCells="1">
                  <from>
                    <xdr:col>2</xdr:col>
                    <xdr:colOff>0</xdr:colOff>
                    <xdr:row>5</xdr:row>
                    <xdr:rowOff>327660</xdr:rowOff>
                  </from>
                  <to>
                    <xdr:col>8</xdr:col>
                    <xdr:colOff>0</xdr:colOff>
                    <xdr:row>7</xdr:row>
                    <xdr:rowOff>0</xdr:rowOff>
                  </to>
                </anchor>
              </controlPr>
            </control>
          </mc:Choice>
        </mc:AlternateContent>
        <mc:AlternateContent xmlns:mc="http://schemas.openxmlformats.org/markup-compatibility/2006">
          <mc:Choice Requires="x14">
            <control shapeId="12475" r:id="rId14" name="Option Button 187">
              <controlPr defaultSize="0" autoFill="0" autoLine="0" autoPict="0">
                <anchor moveWithCells="1">
                  <from>
                    <xdr:col>3</xdr:col>
                    <xdr:colOff>83820</xdr:colOff>
                    <xdr:row>6</xdr:row>
                    <xdr:rowOff>160020</xdr:rowOff>
                  </from>
                  <to>
                    <xdr:col>3</xdr:col>
                    <xdr:colOff>274320</xdr:colOff>
                    <xdr:row>6</xdr:row>
                    <xdr:rowOff>342900</xdr:rowOff>
                  </to>
                </anchor>
              </controlPr>
            </control>
          </mc:Choice>
        </mc:AlternateContent>
        <mc:AlternateContent xmlns:mc="http://schemas.openxmlformats.org/markup-compatibility/2006">
          <mc:Choice Requires="x14">
            <control shapeId="12476" r:id="rId15" name="Option Button 188">
              <controlPr defaultSize="0" autoFill="0" autoLine="0" autoPict="0">
                <anchor moveWithCells="1">
                  <from>
                    <xdr:col>4</xdr:col>
                    <xdr:colOff>83820</xdr:colOff>
                    <xdr:row>6</xdr:row>
                    <xdr:rowOff>160020</xdr:rowOff>
                  </from>
                  <to>
                    <xdr:col>4</xdr:col>
                    <xdr:colOff>274320</xdr:colOff>
                    <xdr:row>6</xdr:row>
                    <xdr:rowOff>342900</xdr:rowOff>
                  </to>
                </anchor>
              </controlPr>
            </control>
          </mc:Choice>
        </mc:AlternateContent>
        <mc:AlternateContent xmlns:mc="http://schemas.openxmlformats.org/markup-compatibility/2006">
          <mc:Choice Requires="x14">
            <control shapeId="12477" r:id="rId16" name="Option Button 189">
              <controlPr defaultSize="0" autoFill="0" autoLine="0" autoPict="0">
                <anchor moveWithCells="1">
                  <from>
                    <xdr:col>5</xdr:col>
                    <xdr:colOff>83820</xdr:colOff>
                    <xdr:row>6</xdr:row>
                    <xdr:rowOff>160020</xdr:rowOff>
                  </from>
                  <to>
                    <xdr:col>5</xdr:col>
                    <xdr:colOff>274320</xdr:colOff>
                    <xdr:row>6</xdr:row>
                    <xdr:rowOff>342900</xdr:rowOff>
                  </to>
                </anchor>
              </controlPr>
            </control>
          </mc:Choice>
        </mc:AlternateContent>
        <mc:AlternateContent xmlns:mc="http://schemas.openxmlformats.org/markup-compatibility/2006">
          <mc:Choice Requires="x14">
            <control shapeId="12478" r:id="rId17" name="Option Button 190">
              <controlPr defaultSize="0" autoFill="0" autoLine="0" autoPict="0">
                <anchor moveWithCells="1">
                  <from>
                    <xdr:col>6</xdr:col>
                    <xdr:colOff>83820</xdr:colOff>
                    <xdr:row>6</xdr:row>
                    <xdr:rowOff>160020</xdr:rowOff>
                  </from>
                  <to>
                    <xdr:col>6</xdr:col>
                    <xdr:colOff>274320</xdr:colOff>
                    <xdr:row>6</xdr:row>
                    <xdr:rowOff>342900</xdr:rowOff>
                  </to>
                </anchor>
              </controlPr>
            </control>
          </mc:Choice>
        </mc:AlternateContent>
        <mc:AlternateContent xmlns:mc="http://schemas.openxmlformats.org/markup-compatibility/2006">
          <mc:Choice Requires="x14">
            <control shapeId="12479" r:id="rId18" name="Option Button 191">
              <controlPr defaultSize="0" autoFill="0" autoLine="0" autoPict="0">
                <anchor moveWithCells="1">
                  <from>
                    <xdr:col>7</xdr:col>
                    <xdr:colOff>91440</xdr:colOff>
                    <xdr:row>6</xdr:row>
                    <xdr:rowOff>152400</xdr:rowOff>
                  </from>
                  <to>
                    <xdr:col>7</xdr:col>
                    <xdr:colOff>281940</xdr:colOff>
                    <xdr:row>6</xdr:row>
                    <xdr:rowOff>335280</xdr:rowOff>
                  </to>
                </anchor>
              </controlPr>
            </control>
          </mc:Choice>
        </mc:AlternateContent>
        <mc:AlternateContent xmlns:mc="http://schemas.openxmlformats.org/markup-compatibility/2006">
          <mc:Choice Requires="x14">
            <control shapeId="12480" r:id="rId19" name="Option Button 192">
              <controlPr defaultSize="0" autoFill="0" autoLine="0" autoPict="0">
                <anchor moveWithCells="1">
                  <from>
                    <xdr:col>2</xdr:col>
                    <xdr:colOff>91440</xdr:colOff>
                    <xdr:row>7</xdr:row>
                    <xdr:rowOff>99060</xdr:rowOff>
                  </from>
                  <to>
                    <xdr:col>2</xdr:col>
                    <xdr:colOff>281940</xdr:colOff>
                    <xdr:row>7</xdr:row>
                    <xdr:rowOff>274320</xdr:rowOff>
                  </to>
                </anchor>
              </controlPr>
            </control>
          </mc:Choice>
        </mc:AlternateContent>
        <mc:AlternateContent xmlns:mc="http://schemas.openxmlformats.org/markup-compatibility/2006">
          <mc:Choice Requires="x14">
            <control shapeId="12481" r:id="rId20" name="Group Box 193">
              <controlPr defaultSize="0" autoFill="0" autoPict="0" altText="">
                <anchor moveWithCells="1">
                  <from>
                    <xdr:col>2</xdr:col>
                    <xdr:colOff>0</xdr:colOff>
                    <xdr:row>7</xdr:row>
                    <xdr:rowOff>0</xdr:rowOff>
                  </from>
                  <to>
                    <xdr:col>8</xdr:col>
                    <xdr:colOff>0</xdr:colOff>
                    <xdr:row>7</xdr:row>
                    <xdr:rowOff>335280</xdr:rowOff>
                  </to>
                </anchor>
              </controlPr>
            </control>
          </mc:Choice>
        </mc:AlternateContent>
        <mc:AlternateContent xmlns:mc="http://schemas.openxmlformats.org/markup-compatibility/2006">
          <mc:Choice Requires="x14">
            <control shapeId="12482" r:id="rId21" name="Option Button 194">
              <controlPr defaultSize="0" autoFill="0" autoLine="0" autoPict="0">
                <anchor moveWithCells="1">
                  <from>
                    <xdr:col>3</xdr:col>
                    <xdr:colOff>83820</xdr:colOff>
                    <xdr:row>7</xdr:row>
                    <xdr:rowOff>99060</xdr:rowOff>
                  </from>
                  <to>
                    <xdr:col>3</xdr:col>
                    <xdr:colOff>274320</xdr:colOff>
                    <xdr:row>7</xdr:row>
                    <xdr:rowOff>274320</xdr:rowOff>
                  </to>
                </anchor>
              </controlPr>
            </control>
          </mc:Choice>
        </mc:AlternateContent>
        <mc:AlternateContent xmlns:mc="http://schemas.openxmlformats.org/markup-compatibility/2006">
          <mc:Choice Requires="x14">
            <control shapeId="12483" r:id="rId22" name="Option Button 195">
              <controlPr defaultSize="0" autoFill="0" autoLine="0" autoPict="0">
                <anchor moveWithCells="1">
                  <from>
                    <xdr:col>4</xdr:col>
                    <xdr:colOff>83820</xdr:colOff>
                    <xdr:row>7</xdr:row>
                    <xdr:rowOff>99060</xdr:rowOff>
                  </from>
                  <to>
                    <xdr:col>4</xdr:col>
                    <xdr:colOff>274320</xdr:colOff>
                    <xdr:row>7</xdr:row>
                    <xdr:rowOff>274320</xdr:rowOff>
                  </to>
                </anchor>
              </controlPr>
            </control>
          </mc:Choice>
        </mc:AlternateContent>
        <mc:AlternateContent xmlns:mc="http://schemas.openxmlformats.org/markup-compatibility/2006">
          <mc:Choice Requires="x14">
            <control shapeId="12484" r:id="rId23" name="Option Button 196">
              <controlPr defaultSize="0" autoFill="0" autoLine="0" autoPict="0">
                <anchor moveWithCells="1">
                  <from>
                    <xdr:col>5</xdr:col>
                    <xdr:colOff>83820</xdr:colOff>
                    <xdr:row>7</xdr:row>
                    <xdr:rowOff>99060</xdr:rowOff>
                  </from>
                  <to>
                    <xdr:col>5</xdr:col>
                    <xdr:colOff>274320</xdr:colOff>
                    <xdr:row>7</xdr:row>
                    <xdr:rowOff>274320</xdr:rowOff>
                  </to>
                </anchor>
              </controlPr>
            </control>
          </mc:Choice>
        </mc:AlternateContent>
        <mc:AlternateContent xmlns:mc="http://schemas.openxmlformats.org/markup-compatibility/2006">
          <mc:Choice Requires="x14">
            <control shapeId="12485" r:id="rId24" name="Option Button 197">
              <controlPr defaultSize="0" autoFill="0" autoLine="0" autoPict="0">
                <anchor moveWithCells="1">
                  <from>
                    <xdr:col>6</xdr:col>
                    <xdr:colOff>83820</xdr:colOff>
                    <xdr:row>7</xdr:row>
                    <xdr:rowOff>99060</xdr:rowOff>
                  </from>
                  <to>
                    <xdr:col>6</xdr:col>
                    <xdr:colOff>274320</xdr:colOff>
                    <xdr:row>7</xdr:row>
                    <xdr:rowOff>274320</xdr:rowOff>
                  </to>
                </anchor>
              </controlPr>
            </control>
          </mc:Choice>
        </mc:AlternateContent>
        <mc:AlternateContent xmlns:mc="http://schemas.openxmlformats.org/markup-compatibility/2006">
          <mc:Choice Requires="x14">
            <control shapeId="12486" r:id="rId25" name="Option Button 198">
              <controlPr defaultSize="0" autoFill="0" autoLine="0" autoPict="0">
                <anchor moveWithCells="1">
                  <from>
                    <xdr:col>7</xdr:col>
                    <xdr:colOff>91440</xdr:colOff>
                    <xdr:row>7</xdr:row>
                    <xdr:rowOff>91440</xdr:rowOff>
                  </from>
                  <to>
                    <xdr:col>7</xdr:col>
                    <xdr:colOff>281940</xdr:colOff>
                    <xdr:row>7</xdr:row>
                    <xdr:rowOff>266700</xdr:rowOff>
                  </to>
                </anchor>
              </controlPr>
            </control>
          </mc:Choice>
        </mc:AlternateContent>
        <mc:AlternateContent xmlns:mc="http://schemas.openxmlformats.org/markup-compatibility/2006">
          <mc:Choice Requires="x14">
            <control shapeId="12487" r:id="rId26" name="Option Button 199">
              <controlPr defaultSize="0" autoFill="0" autoLine="0" autoPict="0">
                <anchor moveWithCells="1">
                  <from>
                    <xdr:col>2</xdr:col>
                    <xdr:colOff>91440</xdr:colOff>
                    <xdr:row>8</xdr:row>
                    <xdr:rowOff>83820</xdr:rowOff>
                  </from>
                  <to>
                    <xdr:col>2</xdr:col>
                    <xdr:colOff>281940</xdr:colOff>
                    <xdr:row>8</xdr:row>
                    <xdr:rowOff>266700</xdr:rowOff>
                  </to>
                </anchor>
              </controlPr>
            </control>
          </mc:Choice>
        </mc:AlternateContent>
        <mc:AlternateContent xmlns:mc="http://schemas.openxmlformats.org/markup-compatibility/2006">
          <mc:Choice Requires="x14">
            <control shapeId="12488" r:id="rId27" name="Group Box 200">
              <controlPr defaultSize="0" autoFill="0" autoPict="0" altText="">
                <anchor moveWithCells="1">
                  <from>
                    <xdr:col>2</xdr:col>
                    <xdr:colOff>0</xdr:colOff>
                    <xdr:row>8</xdr:row>
                    <xdr:rowOff>0</xdr:rowOff>
                  </from>
                  <to>
                    <xdr:col>8</xdr:col>
                    <xdr:colOff>0</xdr:colOff>
                    <xdr:row>9</xdr:row>
                    <xdr:rowOff>0</xdr:rowOff>
                  </to>
                </anchor>
              </controlPr>
            </control>
          </mc:Choice>
        </mc:AlternateContent>
        <mc:AlternateContent xmlns:mc="http://schemas.openxmlformats.org/markup-compatibility/2006">
          <mc:Choice Requires="x14">
            <control shapeId="12489" r:id="rId28" name="Option Button 201">
              <controlPr defaultSize="0" autoFill="0" autoLine="0" autoPict="0">
                <anchor moveWithCells="1">
                  <from>
                    <xdr:col>3</xdr:col>
                    <xdr:colOff>83820</xdr:colOff>
                    <xdr:row>8</xdr:row>
                    <xdr:rowOff>83820</xdr:rowOff>
                  </from>
                  <to>
                    <xdr:col>3</xdr:col>
                    <xdr:colOff>274320</xdr:colOff>
                    <xdr:row>8</xdr:row>
                    <xdr:rowOff>266700</xdr:rowOff>
                  </to>
                </anchor>
              </controlPr>
            </control>
          </mc:Choice>
        </mc:AlternateContent>
        <mc:AlternateContent xmlns:mc="http://schemas.openxmlformats.org/markup-compatibility/2006">
          <mc:Choice Requires="x14">
            <control shapeId="12490" r:id="rId29" name="Option Button 202">
              <controlPr defaultSize="0" autoFill="0" autoLine="0" autoPict="0">
                <anchor moveWithCells="1">
                  <from>
                    <xdr:col>4</xdr:col>
                    <xdr:colOff>83820</xdr:colOff>
                    <xdr:row>8</xdr:row>
                    <xdr:rowOff>83820</xdr:rowOff>
                  </from>
                  <to>
                    <xdr:col>4</xdr:col>
                    <xdr:colOff>274320</xdr:colOff>
                    <xdr:row>8</xdr:row>
                    <xdr:rowOff>266700</xdr:rowOff>
                  </to>
                </anchor>
              </controlPr>
            </control>
          </mc:Choice>
        </mc:AlternateContent>
        <mc:AlternateContent xmlns:mc="http://schemas.openxmlformats.org/markup-compatibility/2006">
          <mc:Choice Requires="x14">
            <control shapeId="12491" r:id="rId30" name="Option Button 203">
              <controlPr defaultSize="0" autoFill="0" autoLine="0" autoPict="0">
                <anchor moveWithCells="1">
                  <from>
                    <xdr:col>5</xdr:col>
                    <xdr:colOff>83820</xdr:colOff>
                    <xdr:row>8</xdr:row>
                    <xdr:rowOff>83820</xdr:rowOff>
                  </from>
                  <to>
                    <xdr:col>5</xdr:col>
                    <xdr:colOff>274320</xdr:colOff>
                    <xdr:row>8</xdr:row>
                    <xdr:rowOff>266700</xdr:rowOff>
                  </to>
                </anchor>
              </controlPr>
            </control>
          </mc:Choice>
        </mc:AlternateContent>
        <mc:AlternateContent xmlns:mc="http://schemas.openxmlformats.org/markup-compatibility/2006">
          <mc:Choice Requires="x14">
            <control shapeId="12492" r:id="rId31" name="Option Button 204">
              <controlPr defaultSize="0" autoFill="0" autoLine="0" autoPict="0">
                <anchor moveWithCells="1">
                  <from>
                    <xdr:col>6</xdr:col>
                    <xdr:colOff>83820</xdr:colOff>
                    <xdr:row>8</xdr:row>
                    <xdr:rowOff>83820</xdr:rowOff>
                  </from>
                  <to>
                    <xdr:col>6</xdr:col>
                    <xdr:colOff>274320</xdr:colOff>
                    <xdr:row>8</xdr:row>
                    <xdr:rowOff>266700</xdr:rowOff>
                  </to>
                </anchor>
              </controlPr>
            </control>
          </mc:Choice>
        </mc:AlternateContent>
        <mc:AlternateContent xmlns:mc="http://schemas.openxmlformats.org/markup-compatibility/2006">
          <mc:Choice Requires="x14">
            <control shapeId="12493" r:id="rId32" name="Option Button 205">
              <controlPr defaultSize="0" autoFill="0" autoLine="0" autoPict="0">
                <anchor moveWithCells="1">
                  <from>
                    <xdr:col>7</xdr:col>
                    <xdr:colOff>91440</xdr:colOff>
                    <xdr:row>8</xdr:row>
                    <xdr:rowOff>76200</xdr:rowOff>
                  </from>
                  <to>
                    <xdr:col>7</xdr:col>
                    <xdr:colOff>281940</xdr:colOff>
                    <xdr:row>8</xdr:row>
                    <xdr:rowOff>259080</xdr:rowOff>
                  </to>
                </anchor>
              </controlPr>
            </control>
          </mc:Choice>
        </mc:AlternateContent>
        <mc:AlternateContent xmlns:mc="http://schemas.openxmlformats.org/markup-compatibility/2006">
          <mc:Choice Requires="x14">
            <control shapeId="12495" r:id="rId33" name="Group Box 207">
              <controlPr defaultSize="0" autoFill="0" autoPict="0" altText="">
                <anchor moveWithCells="1">
                  <from>
                    <xdr:col>2</xdr:col>
                    <xdr:colOff>0</xdr:colOff>
                    <xdr:row>9</xdr:row>
                    <xdr:rowOff>0</xdr:rowOff>
                  </from>
                  <to>
                    <xdr:col>8</xdr:col>
                    <xdr:colOff>0</xdr:colOff>
                    <xdr:row>9</xdr:row>
                    <xdr:rowOff>335280</xdr:rowOff>
                  </to>
                </anchor>
              </controlPr>
            </control>
          </mc:Choice>
        </mc:AlternateContent>
        <mc:AlternateContent xmlns:mc="http://schemas.openxmlformats.org/markup-compatibility/2006">
          <mc:Choice Requires="x14">
            <control shapeId="12501" r:id="rId34" name="Option Button 213">
              <controlPr defaultSize="0" autoFill="0" autoLine="0" autoPict="0">
                <anchor moveWithCells="1">
                  <from>
                    <xdr:col>2</xdr:col>
                    <xdr:colOff>91440</xdr:colOff>
                    <xdr:row>10</xdr:row>
                    <xdr:rowOff>83820</xdr:rowOff>
                  </from>
                  <to>
                    <xdr:col>2</xdr:col>
                    <xdr:colOff>281940</xdr:colOff>
                    <xdr:row>10</xdr:row>
                    <xdr:rowOff>266700</xdr:rowOff>
                  </to>
                </anchor>
              </controlPr>
            </control>
          </mc:Choice>
        </mc:AlternateContent>
        <mc:AlternateContent xmlns:mc="http://schemas.openxmlformats.org/markup-compatibility/2006">
          <mc:Choice Requires="x14">
            <control shapeId="12502" r:id="rId35" name="Group Box 214">
              <controlPr defaultSize="0" autoFill="0" autoPict="0" altText="">
                <anchor moveWithCells="1">
                  <from>
                    <xdr:col>2</xdr:col>
                    <xdr:colOff>0</xdr:colOff>
                    <xdr:row>10</xdr:row>
                    <xdr:rowOff>0</xdr:rowOff>
                  </from>
                  <to>
                    <xdr:col>8</xdr:col>
                    <xdr:colOff>0</xdr:colOff>
                    <xdr:row>11</xdr:row>
                    <xdr:rowOff>0</xdr:rowOff>
                  </to>
                </anchor>
              </controlPr>
            </control>
          </mc:Choice>
        </mc:AlternateContent>
        <mc:AlternateContent xmlns:mc="http://schemas.openxmlformats.org/markup-compatibility/2006">
          <mc:Choice Requires="x14">
            <control shapeId="12503" r:id="rId36" name="Option Button 215">
              <controlPr defaultSize="0" autoFill="0" autoLine="0" autoPict="0">
                <anchor moveWithCells="1">
                  <from>
                    <xdr:col>3</xdr:col>
                    <xdr:colOff>83820</xdr:colOff>
                    <xdr:row>10</xdr:row>
                    <xdr:rowOff>83820</xdr:rowOff>
                  </from>
                  <to>
                    <xdr:col>3</xdr:col>
                    <xdr:colOff>274320</xdr:colOff>
                    <xdr:row>10</xdr:row>
                    <xdr:rowOff>266700</xdr:rowOff>
                  </to>
                </anchor>
              </controlPr>
            </control>
          </mc:Choice>
        </mc:AlternateContent>
        <mc:AlternateContent xmlns:mc="http://schemas.openxmlformats.org/markup-compatibility/2006">
          <mc:Choice Requires="x14">
            <control shapeId="12504" r:id="rId37" name="Option Button 216">
              <controlPr defaultSize="0" autoFill="0" autoLine="0" autoPict="0">
                <anchor moveWithCells="1">
                  <from>
                    <xdr:col>4</xdr:col>
                    <xdr:colOff>83820</xdr:colOff>
                    <xdr:row>10</xdr:row>
                    <xdr:rowOff>83820</xdr:rowOff>
                  </from>
                  <to>
                    <xdr:col>4</xdr:col>
                    <xdr:colOff>274320</xdr:colOff>
                    <xdr:row>10</xdr:row>
                    <xdr:rowOff>266700</xdr:rowOff>
                  </to>
                </anchor>
              </controlPr>
            </control>
          </mc:Choice>
        </mc:AlternateContent>
        <mc:AlternateContent xmlns:mc="http://schemas.openxmlformats.org/markup-compatibility/2006">
          <mc:Choice Requires="x14">
            <control shapeId="12505" r:id="rId38" name="Option Button 217">
              <controlPr defaultSize="0" autoFill="0" autoLine="0" autoPict="0">
                <anchor moveWithCells="1">
                  <from>
                    <xdr:col>5</xdr:col>
                    <xdr:colOff>83820</xdr:colOff>
                    <xdr:row>10</xdr:row>
                    <xdr:rowOff>83820</xdr:rowOff>
                  </from>
                  <to>
                    <xdr:col>5</xdr:col>
                    <xdr:colOff>274320</xdr:colOff>
                    <xdr:row>10</xdr:row>
                    <xdr:rowOff>266700</xdr:rowOff>
                  </to>
                </anchor>
              </controlPr>
            </control>
          </mc:Choice>
        </mc:AlternateContent>
        <mc:AlternateContent xmlns:mc="http://schemas.openxmlformats.org/markup-compatibility/2006">
          <mc:Choice Requires="x14">
            <control shapeId="12506" r:id="rId39" name="Option Button 218">
              <controlPr defaultSize="0" autoFill="0" autoLine="0" autoPict="0">
                <anchor moveWithCells="1">
                  <from>
                    <xdr:col>6</xdr:col>
                    <xdr:colOff>83820</xdr:colOff>
                    <xdr:row>10</xdr:row>
                    <xdr:rowOff>83820</xdr:rowOff>
                  </from>
                  <to>
                    <xdr:col>6</xdr:col>
                    <xdr:colOff>274320</xdr:colOff>
                    <xdr:row>10</xdr:row>
                    <xdr:rowOff>266700</xdr:rowOff>
                  </to>
                </anchor>
              </controlPr>
            </control>
          </mc:Choice>
        </mc:AlternateContent>
        <mc:AlternateContent xmlns:mc="http://schemas.openxmlformats.org/markup-compatibility/2006">
          <mc:Choice Requires="x14">
            <control shapeId="12507" r:id="rId40" name="Option Button 219">
              <controlPr defaultSize="0" autoFill="0" autoLine="0" autoPict="0">
                <anchor moveWithCells="1">
                  <from>
                    <xdr:col>7</xdr:col>
                    <xdr:colOff>91440</xdr:colOff>
                    <xdr:row>10</xdr:row>
                    <xdr:rowOff>76200</xdr:rowOff>
                  </from>
                  <to>
                    <xdr:col>7</xdr:col>
                    <xdr:colOff>281940</xdr:colOff>
                    <xdr:row>10</xdr:row>
                    <xdr:rowOff>259080</xdr:rowOff>
                  </to>
                </anchor>
              </controlPr>
            </control>
          </mc:Choice>
        </mc:AlternateContent>
        <mc:AlternateContent xmlns:mc="http://schemas.openxmlformats.org/markup-compatibility/2006">
          <mc:Choice Requires="x14">
            <control shapeId="12508" r:id="rId41" name="Option Button 220">
              <controlPr defaultSize="0" autoFill="0" autoLine="0" autoPict="0">
                <anchor moveWithCells="1">
                  <from>
                    <xdr:col>2</xdr:col>
                    <xdr:colOff>91440</xdr:colOff>
                    <xdr:row>11</xdr:row>
                    <xdr:rowOff>167640</xdr:rowOff>
                  </from>
                  <to>
                    <xdr:col>2</xdr:col>
                    <xdr:colOff>281940</xdr:colOff>
                    <xdr:row>11</xdr:row>
                    <xdr:rowOff>350520</xdr:rowOff>
                  </to>
                </anchor>
              </controlPr>
            </control>
          </mc:Choice>
        </mc:AlternateContent>
        <mc:AlternateContent xmlns:mc="http://schemas.openxmlformats.org/markup-compatibility/2006">
          <mc:Choice Requires="x14">
            <control shapeId="12509" r:id="rId42" name="Group Box 221">
              <controlPr defaultSize="0" autoFill="0" autoPict="0" altText="">
                <anchor moveWithCells="1">
                  <from>
                    <xdr:col>2</xdr:col>
                    <xdr:colOff>0</xdr:colOff>
                    <xdr:row>11</xdr:row>
                    <xdr:rowOff>0</xdr:rowOff>
                  </from>
                  <to>
                    <xdr:col>8</xdr:col>
                    <xdr:colOff>0</xdr:colOff>
                    <xdr:row>11</xdr:row>
                    <xdr:rowOff>335280</xdr:rowOff>
                  </to>
                </anchor>
              </controlPr>
            </control>
          </mc:Choice>
        </mc:AlternateContent>
        <mc:AlternateContent xmlns:mc="http://schemas.openxmlformats.org/markup-compatibility/2006">
          <mc:Choice Requires="x14">
            <control shapeId="12510" r:id="rId43" name="Option Button 222">
              <controlPr defaultSize="0" autoFill="0" autoLine="0" autoPict="0">
                <anchor moveWithCells="1">
                  <from>
                    <xdr:col>3</xdr:col>
                    <xdr:colOff>83820</xdr:colOff>
                    <xdr:row>11</xdr:row>
                    <xdr:rowOff>167640</xdr:rowOff>
                  </from>
                  <to>
                    <xdr:col>3</xdr:col>
                    <xdr:colOff>274320</xdr:colOff>
                    <xdr:row>11</xdr:row>
                    <xdr:rowOff>350520</xdr:rowOff>
                  </to>
                </anchor>
              </controlPr>
            </control>
          </mc:Choice>
        </mc:AlternateContent>
        <mc:AlternateContent xmlns:mc="http://schemas.openxmlformats.org/markup-compatibility/2006">
          <mc:Choice Requires="x14">
            <control shapeId="12511" r:id="rId44" name="Option Button 223">
              <controlPr defaultSize="0" autoFill="0" autoLine="0" autoPict="0">
                <anchor moveWithCells="1">
                  <from>
                    <xdr:col>4</xdr:col>
                    <xdr:colOff>83820</xdr:colOff>
                    <xdr:row>11</xdr:row>
                    <xdr:rowOff>167640</xdr:rowOff>
                  </from>
                  <to>
                    <xdr:col>4</xdr:col>
                    <xdr:colOff>274320</xdr:colOff>
                    <xdr:row>11</xdr:row>
                    <xdr:rowOff>350520</xdr:rowOff>
                  </to>
                </anchor>
              </controlPr>
            </control>
          </mc:Choice>
        </mc:AlternateContent>
        <mc:AlternateContent xmlns:mc="http://schemas.openxmlformats.org/markup-compatibility/2006">
          <mc:Choice Requires="x14">
            <control shapeId="12512" r:id="rId45" name="Option Button 224">
              <controlPr defaultSize="0" autoFill="0" autoLine="0" autoPict="0">
                <anchor moveWithCells="1">
                  <from>
                    <xdr:col>5</xdr:col>
                    <xdr:colOff>83820</xdr:colOff>
                    <xdr:row>11</xdr:row>
                    <xdr:rowOff>167640</xdr:rowOff>
                  </from>
                  <to>
                    <xdr:col>5</xdr:col>
                    <xdr:colOff>274320</xdr:colOff>
                    <xdr:row>11</xdr:row>
                    <xdr:rowOff>350520</xdr:rowOff>
                  </to>
                </anchor>
              </controlPr>
            </control>
          </mc:Choice>
        </mc:AlternateContent>
        <mc:AlternateContent xmlns:mc="http://schemas.openxmlformats.org/markup-compatibility/2006">
          <mc:Choice Requires="x14">
            <control shapeId="12513" r:id="rId46" name="Option Button 225">
              <controlPr defaultSize="0" autoFill="0" autoLine="0" autoPict="0">
                <anchor moveWithCells="1">
                  <from>
                    <xdr:col>6</xdr:col>
                    <xdr:colOff>83820</xdr:colOff>
                    <xdr:row>11</xdr:row>
                    <xdr:rowOff>167640</xdr:rowOff>
                  </from>
                  <to>
                    <xdr:col>6</xdr:col>
                    <xdr:colOff>274320</xdr:colOff>
                    <xdr:row>11</xdr:row>
                    <xdr:rowOff>350520</xdr:rowOff>
                  </to>
                </anchor>
              </controlPr>
            </control>
          </mc:Choice>
        </mc:AlternateContent>
        <mc:AlternateContent xmlns:mc="http://schemas.openxmlformats.org/markup-compatibility/2006">
          <mc:Choice Requires="x14">
            <control shapeId="12514" r:id="rId47" name="Option Button 226">
              <controlPr defaultSize="0" autoFill="0" autoLine="0" autoPict="0">
                <anchor moveWithCells="1">
                  <from>
                    <xdr:col>7</xdr:col>
                    <xdr:colOff>91440</xdr:colOff>
                    <xdr:row>11</xdr:row>
                    <xdr:rowOff>160020</xdr:rowOff>
                  </from>
                  <to>
                    <xdr:col>7</xdr:col>
                    <xdr:colOff>281940</xdr:colOff>
                    <xdr:row>11</xdr:row>
                    <xdr:rowOff>342900</xdr:rowOff>
                  </to>
                </anchor>
              </controlPr>
            </control>
          </mc:Choice>
        </mc:AlternateContent>
        <mc:AlternateContent xmlns:mc="http://schemas.openxmlformats.org/markup-compatibility/2006">
          <mc:Choice Requires="x14">
            <control shapeId="12515" r:id="rId48" name="Option Button 227">
              <controlPr defaultSize="0" autoFill="0" autoLine="0" autoPict="0">
                <anchor moveWithCells="1">
                  <from>
                    <xdr:col>2</xdr:col>
                    <xdr:colOff>91440</xdr:colOff>
                    <xdr:row>12</xdr:row>
                    <xdr:rowOff>167640</xdr:rowOff>
                  </from>
                  <to>
                    <xdr:col>2</xdr:col>
                    <xdr:colOff>281940</xdr:colOff>
                    <xdr:row>12</xdr:row>
                    <xdr:rowOff>350520</xdr:rowOff>
                  </to>
                </anchor>
              </controlPr>
            </control>
          </mc:Choice>
        </mc:AlternateContent>
        <mc:AlternateContent xmlns:mc="http://schemas.openxmlformats.org/markup-compatibility/2006">
          <mc:Choice Requires="x14">
            <control shapeId="12516" r:id="rId49" name="Group Box 228">
              <controlPr defaultSize="0" autoFill="0" autoPict="0" altText="">
                <anchor moveWithCells="1">
                  <from>
                    <xdr:col>2</xdr:col>
                    <xdr:colOff>0</xdr:colOff>
                    <xdr:row>12</xdr:row>
                    <xdr:rowOff>0</xdr:rowOff>
                  </from>
                  <to>
                    <xdr:col>8</xdr:col>
                    <xdr:colOff>0</xdr:colOff>
                    <xdr:row>12</xdr:row>
                    <xdr:rowOff>335280</xdr:rowOff>
                  </to>
                </anchor>
              </controlPr>
            </control>
          </mc:Choice>
        </mc:AlternateContent>
        <mc:AlternateContent xmlns:mc="http://schemas.openxmlformats.org/markup-compatibility/2006">
          <mc:Choice Requires="x14">
            <control shapeId="12517" r:id="rId50" name="Option Button 229">
              <controlPr defaultSize="0" autoFill="0" autoLine="0" autoPict="0">
                <anchor moveWithCells="1">
                  <from>
                    <xdr:col>3</xdr:col>
                    <xdr:colOff>83820</xdr:colOff>
                    <xdr:row>12</xdr:row>
                    <xdr:rowOff>167640</xdr:rowOff>
                  </from>
                  <to>
                    <xdr:col>3</xdr:col>
                    <xdr:colOff>274320</xdr:colOff>
                    <xdr:row>12</xdr:row>
                    <xdr:rowOff>350520</xdr:rowOff>
                  </to>
                </anchor>
              </controlPr>
            </control>
          </mc:Choice>
        </mc:AlternateContent>
        <mc:AlternateContent xmlns:mc="http://schemas.openxmlformats.org/markup-compatibility/2006">
          <mc:Choice Requires="x14">
            <control shapeId="12518" r:id="rId51" name="Option Button 230">
              <controlPr defaultSize="0" autoFill="0" autoLine="0" autoPict="0">
                <anchor moveWithCells="1">
                  <from>
                    <xdr:col>4</xdr:col>
                    <xdr:colOff>83820</xdr:colOff>
                    <xdr:row>12</xdr:row>
                    <xdr:rowOff>167640</xdr:rowOff>
                  </from>
                  <to>
                    <xdr:col>4</xdr:col>
                    <xdr:colOff>274320</xdr:colOff>
                    <xdr:row>12</xdr:row>
                    <xdr:rowOff>350520</xdr:rowOff>
                  </to>
                </anchor>
              </controlPr>
            </control>
          </mc:Choice>
        </mc:AlternateContent>
        <mc:AlternateContent xmlns:mc="http://schemas.openxmlformats.org/markup-compatibility/2006">
          <mc:Choice Requires="x14">
            <control shapeId="12519" r:id="rId52" name="Option Button 231">
              <controlPr defaultSize="0" autoFill="0" autoLine="0" autoPict="0">
                <anchor moveWithCells="1">
                  <from>
                    <xdr:col>5</xdr:col>
                    <xdr:colOff>83820</xdr:colOff>
                    <xdr:row>12</xdr:row>
                    <xdr:rowOff>167640</xdr:rowOff>
                  </from>
                  <to>
                    <xdr:col>5</xdr:col>
                    <xdr:colOff>274320</xdr:colOff>
                    <xdr:row>12</xdr:row>
                    <xdr:rowOff>350520</xdr:rowOff>
                  </to>
                </anchor>
              </controlPr>
            </control>
          </mc:Choice>
        </mc:AlternateContent>
        <mc:AlternateContent xmlns:mc="http://schemas.openxmlformats.org/markup-compatibility/2006">
          <mc:Choice Requires="x14">
            <control shapeId="12520" r:id="rId53" name="Option Button 232">
              <controlPr defaultSize="0" autoFill="0" autoLine="0" autoPict="0">
                <anchor moveWithCells="1">
                  <from>
                    <xdr:col>6</xdr:col>
                    <xdr:colOff>83820</xdr:colOff>
                    <xdr:row>12</xdr:row>
                    <xdr:rowOff>167640</xdr:rowOff>
                  </from>
                  <to>
                    <xdr:col>6</xdr:col>
                    <xdr:colOff>274320</xdr:colOff>
                    <xdr:row>12</xdr:row>
                    <xdr:rowOff>350520</xdr:rowOff>
                  </to>
                </anchor>
              </controlPr>
            </control>
          </mc:Choice>
        </mc:AlternateContent>
        <mc:AlternateContent xmlns:mc="http://schemas.openxmlformats.org/markup-compatibility/2006">
          <mc:Choice Requires="x14">
            <control shapeId="12521" r:id="rId54" name="Option Button 233">
              <controlPr defaultSize="0" autoFill="0" autoLine="0" autoPict="0">
                <anchor moveWithCells="1">
                  <from>
                    <xdr:col>7</xdr:col>
                    <xdr:colOff>91440</xdr:colOff>
                    <xdr:row>12</xdr:row>
                    <xdr:rowOff>160020</xdr:rowOff>
                  </from>
                  <to>
                    <xdr:col>7</xdr:col>
                    <xdr:colOff>281940</xdr:colOff>
                    <xdr:row>12</xdr:row>
                    <xdr:rowOff>342900</xdr:rowOff>
                  </to>
                </anchor>
              </controlPr>
            </control>
          </mc:Choice>
        </mc:AlternateContent>
        <mc:AlternateContent xmlns:mc="http://schemas.openxmlformats.org/markup-compatibility/2006">
          <mc:Choice Requires="x14">
            <control shapeId="12529" r:id="rId55" name="Group Box 241">
              <controlPr defaultSize="0" autoFill="0" autoPict="0" altText="">
                <anchor moveWithCells="1">
                  <from>
                    <xdr:col>2</xdr:col>
                    <xdr:colOff>0</xdr:colOff>
                    <xdr:row>8</xdr:row>
                    <xdr:rowOff>327660</xdr:rowOff>
                  </from>
                  <to>
                    <xdr:col>8</xdr:col>
                    <xdr:colOff>0</xdr:colOff>
                    <xdr:row>10</xdr:row>
                    <xdr:rowOff>0</xdr:rowOff>
                  </to>
                </anchor>
              </controlPr>
            </control>
          </mc:Choice>
        </mc:AlternateContent>
        <mc:AlternateContent xmlns:mc="http://schemas.openxmlformats.org/markup-compatibility/2006">
          <mc:Choice Requires="x14">
            <control shapeId="12535" r:id="rId56" name="Option Button 247">
              <controlPr defaultSize="0" autoFill="0" autoLine="0" autoPict="0">
                <anchor moveWithCells="1">
                  <from>
                    <xdr:col>2</xdr:col>
                    <xdr:colOff>91440</xdr:colOff>
                    <xdr:row>9</xdr:row>
                    <xdr:rowOff>182880</xdr:rowOff>
                  </from>
                  <to>
                    <xdr:col>2</xdr:col>
                    <xdr:colOff>281940</xdr:colOff>
                    <xdr:row>9</xdr:row>
                    <xdr:rowOff>358140</xdr:rowOff>
                  </to>
                </anchor>
              </controlPr>
            </control>
          </mc:Choice>
        </mc:AlternateContent>
        <mc:AlternateContent xmlns:mc="http://schemas.openxmlformats.org/markup-compatibility/2006">
          <mc:Choice Requires="x14">
            <control shapeId="12536" r:id="rId57" name="Option Button 248">
              <controlPr defaultSize="0" autoFill="0" autoLine="0" autoPict="0">
                <anchor moveWithCells="1">
                  <from>
                    <xdr:col>3</xdr:col>
                    <xdr:colOff>83820</xdr:colOff>
                    <xdr:row>9</xdr:row>
                    <xdr:rowOff>182880</xdr:rowOff>
                  </from>
                  <to>
                    <xdr:col>3</xdr:col>
                    <xdr:colOff>274320</xdr:colOff>
                    <xdr:row>9</xdr:row>
                    <xdr:rowOff>358140</xdr:rowOff>
                  </to>
                </anchor>
              </controlPr>
            </control>
          </mc:Choice>
        </mc:AlternateContent>
        <mc:AlternateContent xmlns:mc="http://schemas.openxmlformats.org/markup-compatibility/2006">
          <mc:Choice Requires="x14">
            <control shapeId="12537" r:id="rId58" name="Option Button 249">
              <controlPr defaultSize="0" autoFill="0" autoLine="0" autoPict="0">
                <anchor moveWithCells="1">
                  <from>
                    <xdr:col>4</xdr:col>
                    <xdr:colOff>83820</xdr:colOff>
                    <xdr:row>9</xdr:row>
                    <xdr:rowOff>182880</xdr:rowOff>
                  </from>
                  <to>
                    <xdr:col>4</xdr:col>
                    <xdr:colOff>274320</xdr:colOff>
                    <xdr:row>9</xdr:row>
                    <xdr:rowOff>358140</xdr:rowOff>
                  </to>
                </anchor>
              </controlPr>
            </control>
          </mc:Choice>
        </mc:AlternateContent>
        <mc:AlternateContent xmlns:mc="http://schemas.openxmlformats.org/markup-compatibility/2006">
          <mc:Choice Requires="x14">
            <control shapeId="12538" r:id="rId59" name="Option Button 250">
              <controlPr defaultSize="0" autoFill="0" autoLine="0" autoPict="0">
                <anchor moveWithCells="1">
                  <from>
                    <xdr:col>5</xdr:col>
                    <xdr:colOff>83820</xdr:colOff>
                    <xdr:row>9</xdr:row>
                    <xdr:rowOff>182880</xdr:rowOff>
                  </from>
                  <to>
                    <xdr:col>5</xdr:col>
                    <xdr:colOff>274320</xdr:colOff>
                    <xdr:row>9</xdr:row>
                    <xdr:rowOff>358140</xdr:rowOff>
                  </to>
                </anchor>
              </controlPr>
            </control>
          </mc:Choice>
        </mc:AlternateContent>
        <mc:AlternateContent xmlns:mc="http://schemas.openxmlformats.org/markup-compatibility/2006">
          <mc:Choice Requires="x14">
            <control shapeId="12539" r:id="rId60" name="Option Button 251">
              <controlPr defaultSize="0" autoFill="0" autoLine="0" autoPict="0">
                <anchor moveWithCells="1">
                  <from>
                    <xdr:col>6</xdr:col>
                    <xdr:colOff>83820</xdr:colOff>
                    <xdr:row>9</xdr:row>
                    <xdr:rowOff>182880</xdr:rowOff>
                  </from>
                  <to>
                    <xdr:col>6</xdr:col>
                    <xdr:colOff>274320</xdr:colOff>
                    <xdr:row>9</xdr:row>
                    <xdr:rowOff>358140</xdr:rowOff>
                  </to>
                </anchor>
              </controlPr>
            </control>
          </mc:Choice>
        </mc:AlternateContent>
        <mc:AlternateContent xmlns:mc="http://schemas.openxmlformats.org/markup-compatibility/2006">
          <mc:Choice Requires="x14">
            <control shapeId="12540" r:id="rId61" name="Option Button 252">
              <controlPr defaultSize="0" autoFill="0" autoLine="0" autoPict="0">
                <anchor moveWithCells="1">
                  <from>
                    <xdr:col>7</xdr:col>
                    <xdr:colOff>91440</xdr:colOff>
                    <xdr:row>9</xdr:row>
                    <xdr:rowOff>175260</xdr:rowOff>
                  </from>
                  <to>
                    <xdr:col>7</xdr:col>
                    <xdr:colOff>281940</xdr:colOff>
                    <xdr:row>9</xdr:row>
                    <xdr:rowOff>350520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1">
    <tabColor rgb="FFBDC9CD"/>
  </sheetPr>
  <dimension ref="A2:Y33"/>
  <sheetViews>
    <sheetView showGridLines="0" zoomScaleNormal="100" workbookViewId="0">
      <selection activeCell="I9" sqref="I9"/>
    </sheetView>
  </sheetViews>
  <sheetFormatPr baseColWidth="10" defaultRowHeight="14.4" x14ac:dyDescent="0.3"/>
  <cols>
    <col min="1" max="1" width="7.44140625" customWidth="1"/>
    <col min="2" max="2" width="60.6640625" customWidth="1"/>
    <col min="3" max="8" width="5.33203125" customWidth="1"/>
    <col min="9" max="9" width="14.5546875" customWidth="1"/>
    <col min="10" max="10" width="44.44140625" customWidth="1"/>
    <col min="11" max="12" width="11.44140625" style="50"/>
    <col min="13" max="13" width="11.44140625" style="52" customWidth="1"/>
    <col min="14" max="14" width="11.44140625" style="52"/>
    <col min="15" max="15" width="22.33203125" style="52" customWidth="1"/>
    <col min="16" max="20" width="11.44140625" style="52"/>
    <col min="21" max="24" width="11.5546875" style="50"/>
  </cols>
  <sheetData>
    <row r="2" spans="1:25" ht="21.6" thickBot="1" x14ac:dyDescent="0.45">
      <c r="B2" s="37" t="s">
        <v>37</v>
      </c>
      <c r="C2" s="38"/>
      <c r="D2" s="38"/>
      <c r="E2" s="38"/>
      <c r="F2" s="38"/>
      <c r="G2" s="38"/>
      <c r="H2" s="38"/>
      <c r="I2" s="38"/>
      <c r="J2" s="38"/>
      <c r="M2" s="51"/>
    </row>
    <row r="3" spans="1:25" ht="15.6" thickTop="1" thickBot="1" x14ac:dyDescent="0.35">
      <c r="A3" s="64"/>
      <c r="C3" s="87"/>
      <c r="D3" s="87"/>
      <c r="E3" s="87"/>
      <c r="F3" s="87"/>
      <c r="G3" s="87"/>
      <c r="H3" s="87"/>
      <c r="I3" s="87"/>
      <c r="J3" s="87"/>
      <c r="M3" s="102"/>
    </row>
    <row r="4" spans="1:25" ht="87" customHeight="1" x14ac:dyDescent="0.3">
      <c r="B4" s="319" t="s">
        <v>7</v>
      </c>
      <c r="C4" s="118" t="s">
        <v>17</v>
      </c>
      <c r="D4" s="119" t="s">
        <v>68</v>
      </c>
      <c r="E4" s="119" t="s">
        <v>69</v>
      </c>
      <c r="F4" s="119" t="s">
        <v>70</v>
      </c>
      <c r="G4" s="119" t="s">
        <v>71</v>
      </c>
      <c r="H4" s="120"/>
      <c r="I4" s="309" t="s">
        <v>26</v>
      </c>
      <c r="J4" s="311" t="s">
        <v>25</v>
      </c>
      <c r="M4" s="313" t="s">
        <v>27</v>
      </c>
      <c r="N4" s="313" t="s">
        <v>16</v>
      </c>
      <c r="O4" s="314" t="s">
        <v>28</v>
      </c>
      <c r="P4" s="306" t="s">
        <v>73</v>
      </c>
      <c r="Q4" s="306" t="s">
        <v>72</v>
      </c>
      <c r="Y4" s="23"/>
    </row>
    <row r="5" spans="1:25" ht="15.75" customHeight="1" thickBot="1" x14ac:dyDescent="0.35">
      <c r="B5" s="320"/>
      <c r="C5" s="158">
        <v>1</v>
      </c>
      <c r="D5" s="159">
        <v>2</v>
      </c>
      <c r="E5" s="159">
        <v>3</v>
      </c>
      <c r="F5" s="159">
        <v>4</v>
      </c>
      <c r="G5" s="159">
        <v>5</v>
      </c>
      <c r="H5" s="160" t="s">
        <v>15</v>
      </c>
      <c r="I5" s="310"/>
      <c r="J5" s="312"/>
      <c r="M5" s="313"/>
      <c r="N5" s="313"/>
      <c r="O5" s="314"/>
      <c r="P5" s="306"/>
      <c r="Q5" s="306"/>
      <c r="Y5" s="23"/>
    </row>
    <row r="6" spans="1:25" ht="42.6" x14ac:dyDescent="0.3">
      <c r="B6" s="294" t="s">
        <v>213</v>
      </c>
      <c r="C6" s="65"/>
      <c r="D6" s="66"/>
      <c r="E6" s="66"/>
      <c r="F6" s="66"/>
      <c r="G6" s="66"/>
      <c r="H6" s="161"/>
      <c r="I6" s="148"/>
      <c r="J6" s="67"/>
      <c r="K6" s="114">
        <f>H6</f>
        <v>0</v>
      </c>
      <c r="L6" s="103" t="str">
        <f>IF(K6=6,"0",IF(K6=0,"-",K6))</f>
        <v>-</v>
      </c>
      <c r="M6" s="104" t="str">
        <f t="shared" ref="M6:M9" si="0">IF(ISTEXT(B6),IFERROR(VLOOKUP(I6,Relevanz_fur_Unternehmen,2,0),""),"")</f>
        <v/>
      </c>
      <c r="N6" s="105" t="str">
        <f>IFERROR(L6*M6,"-")</f>
        <v>-</v>
      </c>
      <c r="O6" s="105" t="str">
        <f t="shared" ref="O6:O9" si="1">IFERROR(IF((M6*L6)&gt;0,"ja","nein"),"")</f>
        <v/>
      </c>
      <c r="P6" s="106">
        <f>IF(K6&gt;0,ISNUMBER(K6)*ISTEXT(I6),0)</f>
        <v>0</v>
      </c>
      <c r="Q6" s="106" t="str">
        <f t="shared" ref="Q6:Q9" si="2">IF(ISNUMBER(K6),IF(K6&gt;0,"x",""),"")</f>
        <v/>
      </c>
      <c r="Y6" s="23"/>
    </row>
    <row r="7" spans="1:25" ht="26.4" x14ac:dyDescent="0.3">
      <c r="B7" s="143" t="s">
        <v>45</v>
      </c>
      <c r="C7" s="146"/>
      <c r="D7" s="141"/>
      <c r="E7" s="141"/>
      <c r="F7" s="141"/>
      <c r="G7" s="141"/>
      <c r="H7" s="147"/>
      <c r="I7" s="144"/>
      <c r="J7" s="32"/>
      <c r="K7" s="114">
        <f t="shared" ref="K7:K9" si="3">H7</f>
        <v>0</v>
      </c>
      <c r="L7" s="103" t="str">
        <f t="shared" ref="L7:L9" si="4">IF(K7=6,"0",IF(K7=0,"-",K7))</f>
        <v>-</v>
      </c>
      <c r="M7" s="104" t="str">
        <f t="shared" si="0"/>
        <v/>
      </c>
      <c r="N7" s="105" t="str">
        <f t="shared" ref="N7:N9" si="5">IFERROR(L7*M7,"-")</f>
        <v>-</v>
      </c>
      <c r="O7" s="105" t="str">
        <f t="shared" si="1"/>
        <v/>
      </c>
      <c r="P7" s="106">
        <f t="shared" ref="P7:P9" si="6">IF(K7&gt;0,ISNUMBER(K7)*ISTEXT(I7),0)</f>
        <v>0</v>
      </c>
      <c r="Q7" s="106" t="str">
        <f t="shared" si="2"/>
        <v/>
      </c>
      <c r="Y7" s="23"/>
    </row>
    <row r="8" spans="1:25" ht="26.4" x14ac:dyDescent="0.3">
      <c r="B8" s="142" t="s">
        <v>46</v>
      </c>
      <c r="C8" s="75"/>
      <c r="D8" s="76"/>
      <c r="E8" s="76"/>
      <c r="F8" s="76"/>
      <c r="G8" s="76"/>
      <c r="H8" s="113"/>
      <c r="I8" s="144"/>
      <c r="J8" s="36"/>
      <c r="K8" s="114">
        <f t="shared" si="3"/>
        <v>0</v>
      </c>
      <c r="L8" s="103" t="str">
        <f t="shared" si="4"/>
        <v>-</v>
      </c>
      <c r="M8" s="104" t="str">
        <f t="shared" si="0"/>
        <v/>
      </c>
      <c r="N8" s="105" t="str">
        <f t="shared" si="5"/>
        <v>-</v>
      </c>
      <c r="O8" s="105" t="str">
        <f t="shared" si="1"/>
        <v/>
      </c>
      <c r="P8" s="106">
        <f t="shared" si="6"/>
        <v>0</v>
      </c>
      <c r="Q8" s="106" t="str">
        <f t="shared" si="2"/>
        <v/>
      </c>
      <c r="Y8" s="23"/>
    </row>
    <row r="9" spans="1:25" ht="39.6" x14ac:dyDescent="0.3">
      <c r="B9" s="143" t="s">
        <v>64</v>
      </c>
      <c r="C9" s="146"/>
      <c r="D9" s="141"/>
      <c r="E9" s="141"/>
      <c r="F9" s="141"/>
      <c r="G9" s="141"/>
      <c r="H9" s="147"/>
      <c r="I9" s="144"/>
      <c r="J9" s="32"/>
      <c r="K9" s="114">
        <f t="shared" si="3"/>
        <v>0</v>
      </c>
      <c r="L9" s="103" t="str">
        <f t="shared" si="4"/>
        <v>-</v>
      </c>
      <c r="M9" s="104" t="str">
        <f t="shared" si="0"/>
        <v/>
      </c>
      <c r="N9" s="105" t="str">
        <f t="shared" si="5"/>
        <v>-</v>
      </c>
      <c r="O9" s="105" t="str">
        <f t="shared" si="1"/>
        <v/>
      </c>
      <c r="P9" s="106">
        <f t="shared" si="6"/>
        <v>0</v>
      </c>
      <c r="Q9" s="106" t="str">
        <f t="shared" si="2"/>
        <v/>
      </c>
      <c r="Y9" s="23"/>
    </row>
    <row r="10" spans="1:25" ht="39.6" x14ac:dyDescent="0.3">
      <c r="B10" s="142" t="s">
        <v>154</v>
      </c>
      <c r="C10" s="146"/>
      <c r="D10" s="141"/>
      <c r="E10" s="141"/>
      <c r="F10" s="141"/>
      <c r="G10" s="141"/>
      <c r="H10" s="147"/>
      <c r="I10" s="144"/>
      <c r="J10" s="36"/>
      <c r="K10" s="114">
        <f t="shared" ref="K10:K12" si="7">H10</f>
        <v>0</v>
      </c>
      <c r="L10" s="103" t="str">
        <f t="shared" ref="L10:L12" si="8">IF(K10=6,"0",IF(K10=0,"-",K10))</f>
        <v>-</v>
      </c>
      <c r="M10" s="104" t="str">
        <f t="shared" ref="M10:M12" si="9">IF(ISTEXT(B10),IFERROR(VLOOKUP(I10,Relevanz_fur_Unternehmen,2,0),""),"")</f>
        <v/>
      </c>
      <c r="N10" s="105" t="str">
        <f t="shared" ref="N10:N12" si="10">IFERROR(L10*M10,"-")</f>
        <v>-</v>
      </c>
      <c r="O10" s="105" t="str">
        <f t="shared" ref="O10:O12" si="11">IFERROR(IF((M10*L10)&gt;0,"ja","nein"),"")</f>
        <v/>
      </c>
      <c r="P10" s="106">
        <f t="shared" ref="P10:P12" si="12">IF(K10&gt;0,ISNUMBER(K10)*ISTEXT(I10),0)</f>
        <v>0</v>
      </c>
      <c r="Q10" s="106" t="str">
        <f t="shared" ref="Q10:Q12" si="13">IF(ISNUMBER(K10),IF(K10&gt;0,"x",""),"")</f>
        <v/>
      </c>
      <c r="Y10" s="23"/>
    </row>
    <row r="11" spans="1:25" ht="52.8" x14ac:dyDescent="0.3">
      <c r="B11" s="162" t="s">
        <v>153</v>
      </c>
      <c r="C11" s="146"/>
      <c r="D11" s="141"/>
      <c r="E11" s="141"/>
      <c r="F11" s="141"/>
      <c r="G11" s="141"/>
      <c r="H11" s="147"/>
      <c r="I11" s="144"/>
      <c r="J11" s="32"/>
      <c r="K11" s="114">
        <f t="shared" si="7"/>
        <v>0</v>
      </c>
      <c r="L11" s="103" t="str">
        <f t="shared" si="8"/>
        <v>-</v>
      </c>
      <c r="M11" s="104" t="str">
        <f t="shared" si="9"/>
        <v/>
      </c>
      <c r="N11" s="105" t="str">
        <f t="shared" si="10"/>
        <v>-</v>
      </c>
      <c r="O11" s="105" t="str">
        <f t="shared" si="11"/>
        <v/>
      </c>
      <c r="P11" s="106">
        <f t="shared" si="12"/>
        <v>0</v>
      </c>
      <c r="Q11" s="106" t="str">
        <f t="shared" si="13"/>
        <v/>
      </c>
      <c r="Y11" s="23"/>
    </row>
    <row r="12" spans="1:25" ht="55.8" thickBot="1" x14ac:dyDescent="0.35">
      <c r="B12" s="295" t="s">
        <v>214</v>
      </c>
      <c r="C12" s="165"/>
      <c r="D12" s="163"/>
      <c r="E12" s="163"/>
      <c r="F12" s="163"/>
      <c r="G12" s="163"/>
      <c r="H12" s="164"/>
      <c r="I12" s="145"/>
      <c r="J12" s="33"/>
      <c r="K12" s="114">
        <f t="shared" si="7"/>
        <v>0</v>
      </c>
      <c r="L12" s="103" t="str">
        <f t="shared" si="8"/>
        <v>-</v>
      </c>
      <c r="M12" s="104" t="str">
        <f t="shared" si="9"/>
        <v/>
      </c>
      <c r="N12" s="105" t="str">
        <f t="shared" si="10"/>
        <v>-</v>
      </c>
      <c r="O12" s="105" t="str">
        <f t="shared" si="11"/>
        <v/>
      </c>
      <c r="P12" s="106">
        <f t="shared" si="12"/>
        <v>0</v>
      </c>
      <c r="Q12" s="106" t="str">
        <f t="shared" si="13"/>
        <v/>
      </c>
      <c r="Y12" s="23"/>
    </row>
    <row r="13" spans="1:25" x14ac:dyDescent="0.3">
      <c r="B13" s="167"/>
      <c r="C13" s="82"/>
      <c r="D13" s="82"/>
      <c r="E13" s="82"/>
      <c r="F13" s="82"/>
      <c r="G13" s="82"/>
      <c r="H13" s="82"/>
      <c r="I13" s="64"/>
      <c r="J13" s="64"/>
      <c r="P13" s="106"/>
      <c r="Y13" s="23"/>
    </row>
    <row r="14" spans="1:25" x14ac:dyDescent="0.3">
      <c r="B14" s="4" t="s">
        <v>29</v>
      </c>
      <c r="C14" s="41" t="str">
        <f>IFERROR(SUMIF(O6:O12,"ja",N6:N12)/SUMIF(O6:O12,"ja",M6:M12),"-")</f>
        <v>-</v>
      </c>
      <c r="D14" s="40" t="str">
        <f>"("&amp;IFERROR(VLOOKUP(ROUND(C14,0),Einstufung,2),"-")&amp;")"</f>
        <v>(-)</v>
      </c>
      <c r="E14" s="42"/>
      <c r="F14" s="82"/>
      <c r="G14" s="82"/>
      <c r="H14" s="82"/>
      <c r="I14" s="3"/>
      <c r="J14" s="24"/>
      <c r="Y14" s="23"/>
    </row>
    <row r="15" spans="1:25" x14ac:dyDescent="0.3">
      <c r="B15" s="5">
        <f>SUM(P6:P12)/COUNT(P6:P12)</f>
        <v>0</v>
      </c>
      <c r="C15" s="43"/>
      <c r="D15" s="84"/>
      <c r="E15" s="44"/>
      <c r="F15" s="85"/>
      <c r="G15" s="85"/>
      <c r="H15" s="85"/>
      <c r="I15" s="45"/>
      <c r="J15" s="1"/>
      <c r="Y15" s="23"/>
    </row>
    <row r="16" spans="1:25" x14ac:dyDescent="0.3">
      <c r="C16" s="46"/>
      <c r="D16" s="47"/>
      <c r="E16" s="48"/>
      <c r="F16" s="85"/>
      <c r="G16" s="85"/>
      <c r="H16" s="85"/>
      <c r="I16" s="85"/>
      <c r="J16" s="1"/>
      <c r="Y16" s="23"/>
    </row>
    <row r="17" spans="3:25" x14ac:dyDescent="0.3">
      <c r="C17" s="85"/>
      <c r="D17" s="85"/>
      <c r="E17" s="85"/>
      <c r="F17" s="85"/>
      <c r="G17" s="85"/>
      <c r="H17" s="85"/>
      <c r="I17" s="85"/>
      <c r="J17" s="1"/>
      <c r="Y17" s="23"/>
    </row>
    <row r="18" spans="3:25" x14ac:dyDescent="0.3">
      <c r="C18" s="85"/>
      <c r="D18" s="85"/>
      <c r="E18" s="85"/>
      <c r="F18" s="85"/>
      <c r="G18" s="85"/>
      <c r="H18" s="85"/>
      <c r="I18" s="85"/>
      <c r="J18" s="1"/>
      <c r="Y18" s="23"/>
    </row>
    <row r="19" spans="3:25" x14ac:dyDescent="0.3">
      <c r="C19" s="64"/>
      <c r="D19" s="64"/>
      <c r="E19" s="64"/>
      <c r="F19" s="64"/>
      <c r="G19" s="64"/>
      <c r="H19" s="64"/>
      <c r="I19" s="64"/>
      <c r="J19" s="1"/>
      <c r="Y19" s="23"/>
    </row>
    <row r="20" spans="3:25" x14ac:dyDescent="0.3">
      <c r="C20" s="64"/>
      <c r="D20" s="64"/>
      <c r="E20" s="64"/>
      <c r="F20" s="64"/>
      <c r="G20" s="64"/>
      <c r="H20" s="64"/>
      <c r="I20" s="64"/>
      <c r="J20" s="64"/>
    </row>
    <row r="21" spans="3:25" x14ac:dyDescent="0.3">
      <c r="C21" s="64"/>
      <c r="D21" s="64"/>
      <c r="E21" s="64"/>
      <c r="F21" s="64"/>
      <c r="G21" s="64"/>
      <c r="H21" s="64"/>
      <c r="I21" s="64"/>
      <c r="J21" s="64"/>
    </row>
    <row r="22" spans="3:25" x14ac:dyDescent="0.3">
      <c r="C22" s="64"/>
      <c r="D22" s="64"/>
      <c r="E22" s="64"/>
      <c r="F22" s="64"/>
      <c r="G22" s="64"/>
      <c r="H22" s="64"/>
      <c r="I22" s="64"/>
      <c r="J22" s="64"/>
    </row>
    <row r="23" spans="3:25" x14ac:dyDescent="0.3">
      <c r="C23" s="64"/>
      <c r="D23" s="64"/>
      <c r="E23" s="64"/>
      <c r="F23" s="64"/>
      <c r="G23" s="64"/>
      <c r="H23" s="64"/>
      <c r="I23" s="64"/>
      <c r="J23" s="64"/>
    </row>
    <row r="24" spans="3:25" x14ac:dyDescent="0.3">
      <c r="C24" s="64"/>
      <c r="D24" s="64"/>
      <c r="E24" s="64"/>
      <c r="F24" s="64"/>
      <c r="G24" s="64"/>
      <c r="H24" s="64"/>
      <c r="I24" s="64"/>
      <c r="J24" s="64"/>
    </row>
    <row r="25" spans="3:25" x14ac:dyDescent="0.3">
      <c r="C25" s="64"/>
      <c r="D25" s="64"/>
      <c r="E25" s="64"/>
      <c r="F25" s="64"/>
      <c r="G25" s="64"/>
      <c r="H25" s="64"/>
      <c r="I25" s="64"/>
      <c r="J25" s="64"/>
    </row>
    <row r="26" spans="3:25" x14ac:dyDescent="0.3">
      <c r="C26" s="64"/>
      <c r="D26" s="64"/>
      <c r="E26" s="64"/>
      <c r="F26" s="64"/>
      <c r="G26" s="64"/>
      <c r="H26" s="64"/>
      <c r="I26" s="64"/>
      <c r="J26" s="64"/>
    </row>
    <row r="27" spans="3:25" x14ac:dyDescent="0.3">
      <c r="C27" s="64"/>
      <c r="D27" s="64"/>
      <c r="E27" s="64"/>
      <c r="F27" s="64"/>
      <c r="G27" s="64"/>
      <c r="H27" s="64"/>
      <c r="I27" s="64"/>
      <c r="J27" s="64"/>
    </row>
    <row r="28" spans="3:25" x14ac:dyDescent="0.3">
      <c r="C28" s="64"/>
      <c r="D28" s="64"/>
      <c r="E28" s="64"/>
      <c r="F28" s="64"/>
      <c r="G28" s="64"/>
      <c r="H28" s="64"/>
      <c r="I28" s="64"/>
      <c r="J28" s="64"/>
    </row>
    <row r="29" spans="3:25" x14ac:dyDescent="0.3">
      <c r="C29" s="64"/>
      <c r="D29" s="64"/>
      <c r="E29" s="64"/>
      <c r="F29" s="64"/>
      <c r="G29" s="64"/>
      <c r="H29" s="64"/>
      <c r="I29" s="64"/>
      <c r="J29" s="64"/>
    </row>
    <row r="30" spans="3:25" x14ac:dyDescent="0.3">
      <c r="C30" s="64"/>
      <c r="D30" s="64"/>
      <c r="E30" s="64"/>
      <c r="F30" s="64"/>
      <c r="G30" s="64"/>
      <c r="H30" s="64"/>
      <c r="I30" s="64"/>
      <c r="J30" s="64"/>
    </row>
    <row r="31" spans="3:25" x14ac:dyDescent="0.3">
      <c r="C31" s="64"/>
      <c r="D31" s="64"/>
      <c r="E31" s="64"/>
      <c r="F31" s="64"/>
      <c r="G31" s="64"/>
      <c r="H31" s="64"/>
      <c r="I31" s="64"/>
      <c r="J31" s="64"/>
    </row>
    <row r="32" spans="3:25" x14ac:dyDescent="0.3">
      <c r="C32" s="64"/>
      <c r="D32" s="64"/>
      <c r="E32" s="64"/>
      <c r="F32" s="64"/>
      <c r="G32" s="64"/>
      <c r="H32" s="64"/>
      <c r="I32" s="64"/>
      <c r="J32" s="64"/>
    </row>
    <row r="33" spans="3:22" customFormat="1" x14ac:dyDescent="0.3">
      <c r="C33" s="64"/>
      <c r="D33" s="64"/>
      <c r="E33" s="64"/>
      <c r="F33" s="64"/>
      <c r="G33" s="64"/>
      <c r="H33" s="64"/>
      <c r="I33" s="64"/>
      <c r="J33" s="64"/>
      <c r="K33" s="50"/>
      <c r="L33" s="50"/>
      <c r="M33" s="50"/>
      <c r="N33" s="50"/>
      <c r="O33" s="50"/>
      <c r="P33" s="50"/>
      <c r="Q33" s="50"/>
      <c r="R33" s="50"/>
      <c r="S33" s="50"/>
      <c r="T33" s="50"/>
      <c r="U33" s="50"/>
      <c r="V33" s="50"/>
    </row>
  </sheetData>
  <sheetProtection password="FABD" sheet="1" objects="1" scenarios="1" selectLockedCells="1"/>
  <mergeCells count="8">
    <mergeCell ref="P4:P5"/>
    <mergeCell ref="Q4:Q5"/>
    <mergeCell ref="N4:N5"/>
    <mergeCell ref="O4:O5"/>
    <mergeCell ref="B4:B5"/>
    <mergeCell ref="I4:I5"/>
    <mergeCell ref="J4:J5"/>
    <mergeCell ref="M4:M5"/>
  </mergeCells>
  <conditionalFormatting sqref="C6:H9">
    <cfRule type="expression" dxfId="190" priority="63">
      <formula>$P6=0</formula>
    </cfRule>
    <cfRule type="expression" dxfId="189" priority="64">
      <formula>$P6=1</formula>
    </cfRule>
  </conditionalFormatting>
  <conditionalFormatting sqref="I6:I9">
    <cfRule type="expression" dxfId="188" priority="61">
      <formula>$N6=0</formula>
    </cfRule>
    <cfRule type="expression" dxfId="187" priority="62">
      <formula>$N6=1</formula>
    </cfRule>
  </conditionalFormatting>
  <conditionalFormatting sqref="I6:I9">
    <cfRule type="cellIs" dxfId="186" priority="57" operator="equal">
      <formula>"hoch"</formula>
    </cfRule>
    <cfRule type="cellIs" dxfId="185" priority="58" operator="equal">
      <formula>"mittel"</formula>
    </cfRule>
    <cfRule type="cellIs" dxfId="184" priority="59" operator="equal">
      <formula>"gering"</formula>
    </cfRule>
    <cfRule type="cellIs" dxfId="183" priority="60" operator="equal">
      <formula>"nicht relevant"</formula>
    </cfRule>
  </conditionalFormatting>
  <conditionalFormatting sqref="C10:H10">
    <cfRule type="expression" dxfId="182" priority="55">
      <formula>$P10=0</formula>
    </cfRule>
    <cfRule type="expression" dxfId="181" priority="56">
      <formula>$P10=1</formula>
    </cfRule>
  </conditionalFormatting>
  <conditionalFormatting sqref="I10">
    <cfRule type="expression" dxfId="180" priority="53">
      <formula>$N10=0</formula>
    </cfRule>
    <cfRule type="expression" dxfId="179" priority="54">
      <formula>$N10=1</formula>
    </cfRule>
  </conditionalFormatting>
  <conditionalFormatting sqref="I10">
    <cfRule type="cellIs" dxfId="178" priority="49" operator="equal">
      <formula>"hoch"</formula>
    </cfRule>
    <cfRule type="cellIs" dxfId="177" priority="50" operator="equal">
      <formula>"mittel"</formula>
    </cfRule>
    <cfRule type="cellIs" dxfId="176" priority="51" operator="equal">
      <formula>"gering"</formula>
    </cfRule>
    <cfRule type="cellIs" dxfId="175" priority="52" operator="equal">
      <formula>"nicht relevant"</formula>
    </cfRule>
  </conditionalFormatting>
  <conditionalFormatting sqref="C12:H12">
    <cfRule type="expression" dxfId="174" priority="39">
      <formula>$P12=0</formula>
    </cfRule>
    <cfRule type="expression" dxfId="173" priority="40">
      <formula>$P12=1</formula>
    </cfRule>
  </conditionalFormatting>
  <conditionalFormatting sqref="I12">
    <cfRule type="expression" dxfId="172" priority="37">
      <formula>$N12=0</formula>
    </cfRule>
    <cfRule type="expression" dxfId="171" priority="38">
      <formula>$N12=1</formula>
    </cfRule>
  </conditionalFormatting>
  <conditionalFormatting sqref="I12">
    <cfRule type="cellIs" dxfId="170" priority="33" operator="equal">
      <formula>"hoch"</formula>
    </cfRule>
    <cfRule type="cellIs" dxfId="169" priority="34" operator="equal">
      <formula>"mittel"</formula>
    </cfRule>
    <cfRule type="cellIs" dxfId="168" priority="35" operator="equal">
      <formula>"gering"</formula>
    </cfRule>
    <cfRule type="cellIs" dxfId="167" priority="36" operator="equal">
      <formula>"nicht relevant"</formula>
    </cfRule>
  </conditionalFormatting>
  <conditionalFormatting sqref="C11:H11">
    <cfRule type="expression" dxfId="166" priority="7">
      <formula>$P11=0</formula>
    </cfRule>
    <cfRule type="expression" dxfId="165" priority="8">
      <formula>$P11=1</formula>
    </cfRule>
  </conditionalFormatting>
  <conditionalFormatting sqref="I11">
    <cfRule type="expression" dxfId="164" priority="5">
      <formula>$N11=0</formula>
    </cfRule>
    <cfRule type="expression" dxfId="163" priority="6">
      <formula>$N11=1</formula>
    </cfRule>
  </conditionalFormatting>
  <conditionalFormatting sqref="I11">
    <cfRule type="cellIs" dxfId="162" priority="1" operator="equal">
      <formula>"hoch"</formula>
    </cfRule>
    <cfRule type="cellIs" dxfId="161" priority="2" operator="equal">
      <formula>"mittel"</formula>
    </cfRule>
    <cfRule type="cellIs" dxfId="160" priority="3" operator="equal">
      <formula>"gering"</formula>
    </cfRule>
    <cfRule type="cellIs" dxfId="159" priority="4" operator="equal">
      <formula>"nicht relevant"</formula>
    </cfRule>
  </conditionalFormatting>
  <dataValidations count="1">
    <dataValidation type="list" allowBlank="1" showInputMessage="1" showErrorMessage="1" sqref="I6:I12">
      <formula1>Relevanz</formula1>
    </dataValidation>
  </dataValidations>
  <hyperlinks>
    <hyperlink ref="B12" location="Glossar!Ressourceneffizienz" display="4.7 Werden im Entwicklungsprozess der Produkte Aspekte der Ressourceneffizienz14 berücksichtigt (z. B. Entwicklung hochreflektierender Fahrzeuglacke, die die Temperatur der Karosserie verringern und somit die Klimatisierung und den Kraftstoffverbrauch red"/>
    <hyperlink ref="B6" location="Glossar!Produktionsprozess" display="4.1  Werden Materialeinsatz und Materialverluste beim Produktionsprozess11 bereits bei der Produktentwicklung systematisch über eine ressourcenschonende Gestaltung berücksichtigt?"/>
  </hyperlinks>
  <pageMargins left="0.7" right="0.7" top="0.78740157499999996" bottom="0.78740157499999996" header="0.3" footer="0.3"/>
  <pageSetup paperSize="9" orientation="landscape"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14396" r:id="rId4" name="Group Box 60">
              <controlPr defaultSize="0" autoFill="0" autoPict="0" altText="">
                <anchor moveWithCells="1">
                  <from>
                    <xdr:col>2</xdr:col>
                    <xdr:colOff>0</xdr:colOff>
                    <xdr:row>11</xdr:row>
                    <xdr:rowOff>0</xdr:rowOff>
                  </from>
                  <to>
                    <xdr:col>8</xdr:col>
                    <xdr:colOff>0</xdr:colOff>
                    <xdr:row>11</xdr:row>
                    <xdr:rowOff>693420</xdr:rowOff>
                  </to>
                </anchor>
              </controlPr>
            </control>
          </mc:Choice>
        </mc:AlternateContent>
        <mc:AlternateContent xmlns:mc="http://schemas.openxmlformats.org/markup-compatibility/2006">
          <mc:Choice Requires="x14">
            <control shapeId="14402" r:id="rId5" name="Option Button 66">
              <controlPr defaultSize="0" autoFill="0" autoLine="0" autoPict="0">
                <anchor moveWithCells="1">
                  <from>
                    <xdr:col>2</xdr:col>
                    <xdr:colOff>91440</xdr:colOff>
                    <xdr:row>5</xdr:row>
                    <xdr:rowOff>152400</xdr:rowOff>
                  </from>
                  <to>
                    <xdr:col>2</xdr:col>
                    <xdr:colOff>281940</xdr:colOff>
                    <xdr:row>5</xdr:row>
                    <xdr:rowOff>335280</xdr:rowOff>
                  </to>
                </anchor>
              </controlPr>
            </control>
          </mc:Choice>
        </mc:AlternateContent>
        <mc:AlternateContent xmlns:mc="http://schemas.openxmlformats.org/markup-compatibility/2006">
          <mc:Choice Requires="x14">
            <control shapeId="14403" r:id="rId6" name="Group Box 67">
              <controlPr defaultSize="0" autoFill="0" autoPict="0" altText="">
                <anchor moveWithCells="1">
                  <from>
                    <xdr:col>2</xdr:col>
                    <xdr:colOff>0</xdr:colOff>
                    <xdr:row>4</xdr:row>
                    <xdr:rowOff>198120</xdr:rowOff>
                  </from>
                  <to>
                    <xdr:col>8</xdr:col>
                    <xdr:colOff>0</xdr:colOff>
                    <xdr:row>5</xdr:row>
                    <xdr:rowOff>502920</xdr:rowOff>
                  </to>
                </anchor>
              </controlPr>
            </control>
          </mc:Choice>
        </mc:AlternateContent>
        <mc:AlternateContent xmlns:mc="http://schemas.openxmlformats.org/markup-compatibility/2006">
          <mc:Choice Requires="x14">
            <control shapeId="14404" r:id="rId7" name="Option Button 68">
              <controlPr defaultSize="0" autoFill="0" autoLine="0" autoPict="0">
                <anchor moveWithCells="1">
                  <from>
                    <xdr:col>3</xdr:col>
                    <xdr:colOff>91440</xdr:colOff>
                    <xdr:row>5</xdr:row>
                    <xdr:rowOff>152400</xdr:rowOff>
                  </from>
                  <to>
                    <xdr:col>3</xdr:col>
                    <xdr:colOff>281940</xdr:colOff>
                    <xdr:row>5</xdr:row>
                    <xdr:rowOff>335280</xdr:rowOff>
                  </to>
                </anchor>
              </controlPr>
            </control>
          </mc:Choice>
        </mc:AlternateContent>
        <mc:AlternateContent xmlns:mc="http://schemas.openxmlformats.org/markup-compatibility/2006">
          <mc:Choice Requires="x14">
            <control shapeId="14405" r:id="rId8" name="Option Button 69">
              <controlPr defaultSize="0" autoFill="0" autoLine="0" autoPict="0">
                <anchor moveWithCells="1">
                  <from>
                    <xdr:col>4</xdr:col>
                    <xdr:colOff>91440</xdr:colOff>
                    <xdr:row>5</xdr:row>
                    <xdr:rowOff>152400</xdr:rowOff>
                  </from>
                  <to>
                    <xdr:col>4</xdr:col>
                    <xdr:colOff>281940</xdr:colOff>
                    <xdr:row>5</xdr:row>
                    <xdr:rowOff>335280</xdr:rowOff>
                  </to>
                </anchor>
              </controlPr>
            </control>
          </mc:Choice>
        </mc:AlternateContent>
        <mc:AlternateContent xmlns:mc="http://schemas.openxmlformats.org/markup-compatibility/2006">
          <mc:Choice Requires="x14">
            <control shapeId="14406" r:id="rId9" name="Option Button 70">
              <controlPr defaultSize="0" autoFill="0" autoLine="0" autoPict="0">
                <anchor moveWithCells="1">
                  <from>
                    <xdr:col>5</xdr:col>
                    <xdr:colOff>91440</xdr:colOff>
                    <xdr:row>5</xdr:row>
                    <xdr:rowOff>152400</xdr:rowOff>
                  </from>
                  <to>
                    <xdr:col>5</xdr:col>
                    <xdr:colOff>281940</xdr:colOff>
                    <xdr:row>5</xdr:row>
                    <xdr:rowOff>335280</xdr:rowOff>
                  </to>
                </anchor>
              </controlPr>
            </control>
          </mc:Choice>
        </mc:AlternateContent>
        <mc:AlternateContent xmlns:mc="http://schemas.openxmlformats.org/markup-compatibility/2006">
          <mc:Choice Requires="x14">
            <control shapeId="14407" r:id="rId10" name="Option Button 71">
              <controlPr defaultSize="0" autoFill="0" autoLine="0" autoPict="0">
                <anchor moveWithCells="1">
                  <from>
                    <xdr:col>6</xdr:col>
                    <xdr:colOff>91440</xdr:colOff>
                    <xdr:row>5</xdr:row>
                    <xdr:rowOff>152400</xdr:rowOff>
                  </from>
                  <to>
                    <xdr:col>6</xdr:col>
                    <xdr:colOff>281940</xdr:colOff>
                    <xdr:row>5</xdr:row>
                    <xdr:rowOff>335280</xdr:rowOff>
                  </to>
                </anchor>
              </controlPr>
            </control>
          </mc:Choice>
        </mc:AlternateContent>
        <mc:AlternateContent xmlns:mc="http://schemas.openxmlformats.org/markup-compatibility/2006">
          <mc:Choice Requires="x14">
            <control shapeId="14408" r:id="rId11" name="Option Button 72">
              <controlPr defaultSize="0" autoFill="0" autoLine="0" autoPict="0">
                <anchor moveWithCells="1">
                  <from>
                    <xdr:col>7</xdr:col>
                    <xdr:colOff>91440</xdr:colOff>
                    <xdr:row>5</xdr:row>
                    <xdr:rowOff>152400</xdr:rowOff>
                  </from>
                  <to>
                    <xdr:col>7</xdr:col>
                    <xdr:colOff>281940</xdr:colOff>
                    <xdr:row>5</xdr:row>
                    <xdr:rowOff>335280</xdr:rowOff>
                  </to>
                </anchor>
              </controlPr>
            </control>
          </mc:Choice>
        </mc:AlternateContent>
        <mc:AlternateContent xmlns:mc="http://schemas.openxmlformats.org/markup-compatibility/2006">
          <mc:Choice Requires="x14">
            <control shapeId="14409" r:id="rId12" name="Option Button 73">
              <controlPr defaultSize="0" autoFill="0" autoLine="0" autoPict="0">
                <anchor moveWithCells="1">
                  <from>
                    <xdr:col>2</xdr:col>
                    <xdr:colOff>91440</xdr:colOff>
                    <xdr:row>6</xdr:row>
                    <xdr:rowOff>68580</xdr:rowOff>
                  </from>
                  <to>
                    <xdr:col>2</xdr:col>
                    <xdr:colOff>281940</xdr:colOff>
                    <xdr:row>6</xdr:row>
                    <xdr:rowOff>251460</xdr:rowOff>
                  </to>
                </anchor>
              </controlPr>
            </control>
          </mc:Choice>
        </mc:AlternateContent>
        <mc:AlternateContent xmlns:mc="http://schemas.openxmlformats.org/markup-compatibility/2006">
          <mc:Choice Requires="x14">
            <control shapeId="14410" r:id="rId13" name="Group Box 74">
              <controlPr defaultSize="0" autoFill="0" autoPict="0" altText="">
                <anchor moveWithCells="1">
                  <from>
                    <xdr:col>2</xdr:col>
                    <xdr:colOff>0</xdr:colOff>
                    <xdr:row>6</xdr:row>
                    <xdr:rowOff>0</xdr:rowOff>
                  </from>
                  <to>
                    <xdr:col>8</xdr:col>
                    <xdr:colOff>0</xdr:colOff>
                    <xdr:row>7</xdr:row>
                    <xdr:rowOff>0</xdr:rowOff>
                  </to>
                </anchor>
              </controlPr>
            </control>
          </mc:Choice>
        </mc:AlternateContent>
        <mc:AlternateContent xmlns:mc="http://schemas.openxmlformats.org/markup-compatibility/2006">
          <mc:Choice Requires="x14">
            <control shapeId="14411" r:id="rId14" name="Option Button 75">
              <controlPr defaultSize="0" autoFill="0" autoLine="0" autoPict="0">
                <anchor moveWithCells="1">
                  <from>
                    <xdr:col>3</xdr:col>
                    <xdr:colOff>91440</xdr:colOff>
                    <xdr:row>6</xdr:row>
                    <xdr:rowOff>68580</xdr:rowOff>
                  </from>
                  <to>
                    <xdr:col>3</xdr:col>
                    <xdr:colOff>281940</xdr:colOff>
                    <xdr:row>6</xdr:row>
                    <xdr:rowOff>251460</xdr:rowOff>
                  </to>
                </anchor>
              </controlPr>
            </control>
          </mc:Choice>
        </mc:AlternateContent>
        <mc:AlternateContent xmlns:mc="http://schemas.openxmlformats.org/markup-compatibility/2006">
          <mc:Choice Requires="x14">
            <control shapeId="14412" r:id="rId15" name="Option Button 76">
              <controlPr defaultSize="0" autoFill="0" autoLine="0" autoPict="0">
                <anchor moveWithCells="1">
                  <from>
                    <xdr:col>4</xdr:col>
                    <xdr:colOff>91440</xdr:colOff>
                    <xdr:row>6</xdr:row>
                    <xdr:rowOff>68580</xdr:rowOff>
                  </from>
                  <to>
                    <xdr:col>4</xdr:col>
                    <xdr:colOff>281940</xdr:colOff>
                    <xdr:row>6</xdr:row>
                    <xdr:rowOff>251460</xdr:rowOff>
                  </to>
                </anchor>
              </controlPr>
            </control>
          </mc:Choice>
        </mc:AlternateContent>
        <mc:AlternateContent xmlns:mc="http://schemas.openxmlformats.org/markup-compatibility/2006">
          <mc:Choice Requires="x14">
            <control shapeId="14413" r:id="rId16" name="Option Button 77">
              <controlPr defaultSize="0" autoFill="0" autoLine="0" autoPict="0">
                <anchor moveWithCells="1">
                  <from>
                    <xdr:col>5</xdr:col>
                    <xdr:colOff>91440</xdr:colOff>
                    <xdr:row>6</xdr:row>
                    <xdr:rowOff>68580</xdr:rowOff>
                  </from>
                  <to>
                    <xdr:col>5</xdr:col>
                    <xdr:colOff>281940</xdr:colOff>
                    <xdr:row>6</xdr:row>
                    <xdr:rowOff>251460</xdr:rowOff>
                  </to>
                </anchor>
              </controlPr>
            </control>
          </mc:Choice>
        </mc:AlternateContent>
        <mc:AlternateContent xmlns:mc="http://schemas.openxmlformats.org/markup-compatibility/2006">
          <mc:Choice Requires="x14">
            <control shapeId="14414" r:id="rId17" name="Option Button 78">
              <controlPr defaultSize="0" autoFill="0" autoLine="0" autoPict="0">
                <anchor moveWithCells="1">
                  <from>
                    <xdr:col>6</xdr:col>
                    <xdr:colOff>91440</xdr:colOff>
                    <xdr:row>6</xdr:row>
                    <xdr:rowOff>68580</xdr:rowOff>
                  </from>
                  <to>
                    <xdr:col>6</xdr:col>
                    <xdr:colOff>281940</xdr:colOff>
                    <xdr:row>6</xdr:row>
                    <xdr:rowOff>251460</xdr:rowOff>
                  </to>
                </anchor>
              </controlPr>
            </control>
          </mc:Choice>
        </mc:AlternateContent>
        <mc:AlternateContent xmlns:mc="http://schemas.openxmlformats.org/markup-compatibility/2006">
          <mc:Choice Requires="x14">
            <control shapeId="14415" r:id="rId18" name="Option Button 79">
              <controlPr defaultSize="0" autoFill="0" autoLine="0" autoPict="0">
                <anchor moveWithCells="1">
                  <from>
                    <xdr:col>7</xdr:col>
                    <xdr:colOff>91440</xdr:colOff>
                    <xdr:row>6</xdr:row>
                    <xdr:rowOff>68580</xdr:rowOff>
                  </from>
                  <to>
                    <xdr:col>7</xdr:col>
                    <xdr:colOff>281940</xdr:colOff>
                    <xdr:row>6</xdr:row>
                    <xdr:rowOff>251460</xdr:rowOff>
                  </to>
                </anchor>
              </controlPr>
            </control>
          </mc:Choice>
        </mc:AlternateContent>
        <mc:AlternateContent xmlns:mc="http://schemas.openxmlformats.org/markup-compatibility/2006">
          <mc:Choice Requires="x14">
            <control shapeId="14416" r:id="rId19" name="Option Button 80">
              <controlPr defaultSize="0" autoFill="0" autoLine="0" autoPict="0">
                <anchor moveWithCells="1">
                  <from>
                    <xdr:col>2</xdr:col>
                    <xdr:colOff>91440</xdr:colOff>
                    <xdr:row>7</xdr:row>
                    <xdr:rowOff>68580</xdr:rowOff>
                  </from>
                  <to>
                    <xdr:col>2</xdr:col>
                    <xdr:colOff>281940</xdr:colOff>
                    <xdr:row>7</xdr:row>
                    <xdr:rowOff>251460</xdr:rowOff>
                  </to>
                </anchor>
              </controlPr>
            </control>
          </mc:Choice>
        </mc:AlternateContent>
        <mc:AlternateContent xmlns:mc="http://schemas.openxmlformats.org/markup-compatibility/2006">
          <mc:Choice Requires="x14">
            <control shapeId="14417" r:id="rId20" name="Group Box 81">
              <controlPr defaultSize="0" autoFill="0" autoPict="0" altText="">
                <anchor moveWithCells="1">
                  <from>
                    <xdr:col>2</xdr:col>
                    <xdr:colOff>0</xdr:colOff>
                    <xdr:row>7</xdr:row>
                    <xdr:rowOff>0</xdr:rowOff>
                  </from>
                  <to>
                    <xdr:col>8</xdr:col>
                    <xdr:colOff>0</xdr:colOff>
                    <xdr:row>8</xdr:row>
                    <xdr:rowOff>0</xdr:rowOff>
                  </to>
                </anchor>
              </controlPr>
            </control>
          </mc:Choice>
        </mc:AlternateContent>
        <mc:AlternateContent xmlns:mc="http://schemas.openxmlformats.org/markup-compatibility/2006">
          <mc:Choice Requires="x14">
            <control shapeId="14418" r:id="rId21" name="Option Button 82">
              <controlPr defaultSize="0" autoFill="0" autoLine="0" autoPict="0">
                <anchor moveWithCells="1">
                  <from>
                    <xdr:col>3</xdr:col>
                    <xdr:colOff>91440</xdr:colOff>
                    <xdr:row>7</xdr:row>
                    <xdr:rowOff>68580</xdr:rowOff>
                  </from>
                  <to>
                    <xdr:col>3</xdr:col>
                    <xdr:colOff>281940</xdr:colOff>
                    <xdr:row>7</xdr:row>
                    <xdr:rowOff>251460</xdr:rowOff>
                  </to>
                </anchor>
              </controlPr>
            </control>
          </mc:Choice>
        </mc:AlternateContent>
        <mc:AlternateContent xmlns:mc="http://schemas.openxmlformats.org/markup-compatibility/2006">
          <mc:Choice Requires="x14">
            <control shapeId="14419" r:id="rId22" name="Option Button 83">
              <controlPr defaultSize="0" autoFill="0" autoLine="0" autoPict="0">
                <anchor moveWithCells="1">
                  <from>
                    <xdr:col>4</xdr:col>
                    <xdr:colOff>91440</xdr:colOff>
                    <xdr:row>7</xdr:row>
                    <xdr:rowOff>68580</xdr:rowOff>
                  </from>
                  <to>
                    <xdr:col>4</xdr:col>
                    <xdr:colOff>281940</xdr:colOff>
                    <xdr:row>7</xdr:row>
                    <xdr:rowOff>251460</xdr:rowOff>
                  </to>
                </anchor>
              </controlPr>
            </control>
          </mc:Choice>
        </mc:AlternateContent>
        <mc:AlternateContent xmlns:mc="http://schemas.openxmlformats.org/markup-compatibility/2006">
          <mc:Choice Requires="x14">
            <control shapeId="14420" r:id="rId23" name="Option Button 84">
              <controlPr defaultSize="0" autoFill="0" autoLine="0" autoPict="0">
                <anchor moveWithCells="1">
                  <from>
                    <xdr:col>5</xdr:col>
                    <xdr:colOff>91440</xdr:colOff>
                    <xdr:row>7</xdr:row>
                    <xdr:rowOff>68580</xdr:rowOff>
                  </from>
                  <to>
                    <xdr:col>5</xdr:col>
                    <xdr:colOff>281940</xdr:colOff>
                    <xdr:row>7</xdr:row>
                    <xdr:rowOff>251460</xdr:rowOff>
                  </to>
                </anchor>
              </controlPr>
            </control>
          </mc:Choice>
        </mc:AlternateContent>
        <mc:AlternateContent xmlns:mc="http://schemas.openxmlformats.org/markup-compatibility/2006">
          <mc:Choice Requires="x14">
            <control shapeId="14421" r:id="rId24" name="Option Button 85">
              <controlPr defaultSize="0" autoFill="0" autoLine="0" autoPict="0">
                <anchor moveWithCells="1">
                  <from>
                    <xdr:col>6</xdr:col>
                    <xdr:colOff>91440</xdr:colOff>
                    <xdr:row>7</xdr:row>
                    <xdr:rowOff>68580</xdr:rowOff>
                  </from>
                  <to>
                    <xdr:col>6</xdr:col>
                    <xdr:colOff>281940</xdr:colOff>
                    <xdr:row>7</xdr:row>
                    <xdr:rowOff>251460</xdr:rowOff>
                  </to>
                </anchor>
              </controlPr>
            </control>
          </mc:Choice>
        </mc:AlternateContent>
        <mc:AlternateContent xmlns:mc="http://schemas.openxmlformats.org/markup-compatibility/2006">
          <mc:Choice Requires="x14">
            <control shapeId="14422" r:id="rId25" name="Option Button 86">
              <controlPr defaultSize="0" autoFill="0" autoLine="0" autoPict="0">
                <anchor moveWithCells="1">
                  <from>
                    <xdr:col>7</xdr:col>
                    <xdr:colOff>91440</xdr:colOff>
                    <xdr:row>7</xdr:row>
                    <xdr:rowOff>68580</xdr:rowOff>
                  </from>
                  <to>
                    <xdr:col>7</xdr:col>
                    <xdr:colOff>281940</xdr:colOff>
                    <xdr:row>7</xdr:row>
                    <xdr:rowOff>251460</xdr:rowOff>
                  </to>
                </anchor>
              </controlPr>
            </control>
          </mc:Choice>
        </mc:AlternateContent>
        <mc:AlternateContent xmlns:mc="http://schemas.openxmlformats.org/markup-compatibility/2006">
          <mc:Choice Requires="x14">
            <control shapeId="14423" r:id="rId26" name="Option Button 87">
              <controlPr defaultSize="0" autoFill="0" autoLine="0" autoPict="0">
                <anchor moveWithCells="1">
                  <from>
                    <xdr:col>2</xdr:col>
                    <xdr:colOff>91440</xdr:colOff>
                    <xdr:row>8</xdr:row>
                    <xdr:rowOff>152400</xdr:rowOff>
                  </from>
                  <to>
                    <xdr:col>2</xdr:col>
                    <xdr:colOff>281940</xdr:colOff>
                    <xdr:row>8</xdr:row>
                    <xdr:rowOff>335280</xdr:rowOff>
                  </to>
                </anchor>
              </controlPr>
            </control>
          </mc:Choice>
        </mc:AlternateContent>
        <mc:AlternateContent xmlns:mc="http://schemas.openxmlformats.org/markup-compatibility/2006">
          <mc:Choice Requires="x14">
            <control shapeId="14424" r:id="rId27" name="Group Box 88">
              <controlPr defaultSize="0" autoFill="0" autoPict="0" altText="">
                <anchor moveWithCells="1">
                  <from>
                    <xdr:col>2</xdr:col>
                    <xdr:colOff>0</xdr:colOff>
                    <xdr:row>7</xdr:row>
                    <xdr:rowOff>327660</xdr:rowOff>
                  </from>
                  <to>
                    <xdr:col>8</xdr:col>
                    <xdr:colOff>0</xdr:colOff>
                    <xdr:row>9</xdr:row>
                    <xdr:rowOff>0</xdr:rowOff>
                  </to>
                </anchor>
              </controlPr>
            </control>
          </mc:Choice>
        </mc:AlternateContent>
        <mc:AlternateContent xmlns:mc="http://schemas.openxmlformats.org/markup-compatibility/2006">
          <mc:Choice Requires="x14">
            <control shapeId="14425" r:id="rId28" name="Option Button 89">
              <controlPr defaultSize="0" autoFill="0" autoLine="0" autoPict="0">
                <anchor moveWithCells="1">
                  <from>
                    <xdr:col>3</xdr:col>
                    <xdr:colOff>91440</xdr:colOff>
                    <xdr:row>8</xdr:row>
                    <xdr:rowOff>152400</xdr:rowOff>
                  </from>
                  <to>
                    <xdr:col>3</xdr:col>
                    <xdr:colOff>281940</xdr:colOff>
                    <xdr:row>8</xdr:row>
                    <xdr:rowOff>335280</xdr:rowOff>
                  </to>
                </anchor>
              </controlPr>
            </control>
          </mc:Choice>
        </mc:AlternateContent>
        <mc:AlternateContent xmlns:mc="http://schemas.openxmlformats.org/markup-compatibility/2006">
          <mc:Choice Requires="x14">
            <control shapeId="14426" r:id="rId29" name="Option Button 90">
              <controlPr defaultSize="0" autoFill="0" autoLine="0" autoPict="0">
                <anchor moveWithCells="1">
                  <from>
                    <xdr:col>4</xdr:col>
                    <xdr:colOff>91440</xdr:colOff>
                    <xdr:row>8</xdr:row>
                    <xdr:rowOff>152400</xdr:rowOff>
                  </from>
                  <to>
                    <xdr:col>4</xdr:col>
                    <xdr:colOff>281940</xdr:colOff>
                    <xdr:row>8</xdr:row>
                    <xdr:rowOff>335280</xdr:rowOff>
                  </to>
                </anchor>
              </controlPr>
            </control>
          </mc:Choice>
        </mc:AlternateContent>
        <mc:AlternateContent xmlns:mc="http://schemas.openxmlformats.org/markup-compatibility/2006">
          <mc:Choice Requires="x14">
            <control shapeId="14427" r:id="rId30" name="Option Button 91">
              <controlPr defaultSize="0" autoFill="0" autoLine="0" autoPict="0">
                <anchor moveWithCells="1">
                  <from>
                    <xdr:col>5</xdr:col>
                    <xdr:colOff>91440</xdr:colOff>
                    <xdr:row>8</xdr:row>
                    <xdr:rowOff>152400</xdr:rowOff>
                  </from>
                  <to>
                    <xdr:col>5</xdr:col>
                    <xdr:colOff>281940</xdr:colOff>
                    <xdr:row>8</xdr:row>
                    <xdr:rowOff>335280</xdr:rowOff>
                  </to>
                </anchor>
              </controlPr>
            </control>
          </mc:Choice>
        </mc:AlternateContent>
        <mc:AlternateContent xmlns:mc="http://schemas.openxmlformats.org/markup-compatibility/2006">
          <mc:Choice Requires="x14">
            <control shapeId="14428" r:id="rId31" name="Option Button 92">
              <controlPr defaultSize="0" autoFill="0" autoLine="0" autoPict="0">
                <anchor moveWithCells="1">
                  <from>
                    <xdr:col>6</xdr:col>
                    <xdr:colOff>91440</xdr:colOff>
                    <xdr:row>8</xdr:row>
                    <xdr:rowOff>152400</xdr:rowOff>
                  </from>
                  <to>
                    <xdr:col>6</xdr:col>
                    <xdr:colOff>281940</xdr:colOff>
                    <xdr:row>8</xdr:row>
                    <xdr:rowOff>335280</xdr:rowOff>
                  </to>
                </anchor>
              </controlPr>
            </control>
          </mc:Choice>
        </mc:AlternateContent>
        <mc:AlternateContent xmlns:mc="http://schemas.openxmlformats.org/markup-compatibility/2006">
          <mc:Choice Requires="x14">
            <control shapeId="14429" r:id="rId32" name="Option Button 93">
              <controlPr defaultSize="0" autoFill="0" autoLine="0" autoPict="0">
                <anchor moveWithCells="1">
                  <from>
                    <xdr:col>7</xdr:col>
                    <xdr:colOff>91440</xdr:colOff>
                    <xdr:row>8</xdr:row>
                    <xdr:rowOff>152400</xdr:rowOff>
                  </from>
                  <to>
                    <xdr:col>7</xdr:col>
                    <xdr:colOff>281940</xdr:colOff>
                    <xdr:row>8</xdr:row>
                    <xdr:rowOff>335280</xdr:rowOff>
                  </to>
                </anchor>
              </controlPr>
            </control>
          </mc:Choice>
        </mc:AlternateContent>
        <mc:AlternateContent xmlns:mc="http://schemas.openxmlformats.org/markup-compatibility/2006">
          <mc:Choice Requires="x14">
            <control shapeId="14431" r:id="rId33" name="Option Button 95">
              <controlPr defaultSize="0" autoFill="0" autoLine="0" autoPict="0">
                <anchor moveWithCells="1">
                  <from>
                    <xdr:col>2</xdr:col>
                    <xdr:colOff>91440</xdr:colOff>
                    <xdr:row>9</xdr:row>
                    <xdr:rowOff>152400</xdr:rowOff>
                  </from>
                  <to>
                    <xdr:col>2</xdr:col>
                    <xdr:colOff>281940</xdr:colOff>
                    <xdr:row>9</xdr:row>
                    <xdr:rowOff>335280</xdr:rowOff>
                  </to>
                </anchor>
              </controlPr>
            </control>
          </mc:Choice>
        </mc:AlternateContent>
        <mc:AlternateContent xmlns:mc="http://schemas.openxmlformats.org/markup-compatibility/2006">
          <mc:Choice Requires="x14">
            <control shapeId="14432" r:id="rId34" name="Group Box 96">
              <controlPr defaultSize="0" autoFill="0" autoPict="0" altText="">
                <anchor moveWithCells="1">
                  <from>
                    <xdr:col>2</xdr:col>
                    <xdr:colOff>0</xdr:colOff>
                    <xdr:row>8</xdr:row>
                    <xdr:rowOff>327660</xdr:rowOff>
                  </from>
                  <to>
                    <xdr:col>8</xdr:col>
                    <xdr:colOff>0</xdr:colOff>
                    <xdr:row>9</xdr:row>
                    <xdr:rowOff>335280</xdr:rowOff>
                  </to>
                </anchor>
              </controlPr>
            </control>
          </mc:Choice>
        </mc:AlternateContent>
        <mc:AlternateContent xmlns:mc="http://schemas.openxmlformats.org/markup-compatibility/2006">
          <mc:Choice Requires="x14">
            <control shapeId="14433" r:id="rId35" name="Option Button 97">
              <controlPr defaultSize="0" autoFill="0" autoLine="0" autoPict="0">
                <anchor moveWithCells="1">
                  <from>
                    <xdr:col>3</xdr:col>
                    <xdr:colOff>91440</xdr:colOff>
                    <xdr:row>9</xdr:row>
                    <xdr:rowOff>152400</xdr:rowOff>
                  </from>
                  <to>
                    <xdr:col>3</xdr:col>
                    <xdr:colOff>281940</xdr:colOff>
                    <xdr:row>9</xdr:row>
                    <xdr:rowOff>335280</xdr:rowOff>
                  </to>
                </anchor>
              </controlPr>
            </control>
          </mc:Choice>
        </mc:AlternateContent>
        <mc:AlternateContent xmlns:mc="http://schemas.openxmlformats.org/markup-compatibility/2006">
          <mc:Choice Requires="x14">
            <control shapeId="14434" r:id="rId36" name="Option Button 98">
              <controlPr defaultSize="0" autoFill="0" autoLine="0" autoPict="0">
                <anchor moveWithCells="1">
                  <from>
                    <xdr:col>4</xdr:col>
                    <xdr:colOff>91440</xdr:colOff>
                    <xdr:row>9</xdr:row>
                    <xdr:rowOff>152400</xdr:rowOff>
                  </from>
                  <to>
                    <xdr:col>4</xdr:col>
                    <xdr:colOff>281940</xdr:colOff>
                    <xdr:row>9</xdr:row>
                    <xdr:rowOff>335280</xdr:rowOff>
                  </to>
                </anchor>
              </controlPr>
            </control>
          </mc:Choice>
        </mc:AlternateContent>
        <mc:AlternateContent xmlns:mc="http://schemas.openxmlformats.org/markup-compatibility/2006">
          <mc:Choice Requires="x14">
            <control shapeId="14435" r:id="rId37" name="Option Button 99">
              <controlPr defaultSize="0" autoFill="0" autoLine="0" autoPict="0">
                <anchor moveWithCells="1">
                  <from>
                    <xdr:col>5</xdr:col>
                    <xdr:colOff>91440</xdr:colOff>
                    <xdr:row>9</xdr:row>
                    <xdr:rowOff>152400</xdr:rowOff>
                  </from>
                  <to>
                    <xdr:col>5</xdr:col>
                    <xdr:colOff>281940</xdr:colOff>
                    <xdr:row>9</xdr:row>
                    <xdr:rowOff>335280</xdr:rowOff>
                  </to>
                </anchor>
              </controlPr>
            </control>
          </mc:Choice>
        </mc:AlternateContent>
        <mc:AlternateContent xmlns:mc="http://schemas.openxmlformats.org/markup-compatibility/2006">
          <mc:Choice Requires="x14">
            <control shapeId="14436" r:id="rId38" name="Option Button 100">
              <controlPr defaultSize="0" autoFill="0" autoLine="0" autoPict="0">
                <anchor moveWithCells="1">
                  <from>
                    <xdr:col>6</xdr:col>
                    <xdr:colOff>91440</xdr:colOff>
                    <xdr:row>9</xdr:row>
                    <xdr:rowOff>152400</xdr:rowOff>
                  </from>
                  <to>
                    <xdr:col>6</xdr:col>
                    <xdr:colOff>281940</xdr:colOff>
                    <xdr:row>9</xdr:row>
                    <xdr:rowOff>335280</xdr:rowOff>
                  </to>
                </anchor>
              </controlPr>
            </control>
          </mc:Choice>
        </mc:AlternateContent>
        <mc:AlternateContent xmlns:mc="http://schemas.openxmlformats.org/markup-compatibility/2006">
          <mc:Choice Requires="x14">
            <control shapeId="14437" r:id="rId39" name="Option Button 101">
              <controlPr defaultSize="0" autoFill="0" autoLine="0" autoPict="0">
                <anchor moveWithCells="1">
                  <from>
                    <xdr:col>7</xdr:col>
                    <xdr:colOff>91440</xdr:colOff>
                    <xdr:row>9</xdr:row>
                    <xdr:rowOff>152400</xdr:rowOff>
                  </from>
                  <to>
                    <xdr:col>7</xdr:col>
                    <xdr:colOff>281940</xdr:colOff>
                    <xdr:row>9</xdr:row>
                    <xdr:rowOff>335280</xdr:rowOff>
                  </to>
                </anchor>
              </controlPr>
            </control>
          </mc:Choice>
        </mc:AlternateContent>
        <mc:AlternateContent xmlns:mc="http://schemas.openxmlformats.org/markup-compatibility/2006">
          <mc:Choice Requires="x14">
            <control shapeId="14439" r:id="rId40" name="Group Box 103">
              <controlPr defaultSize="0" autoFill="0" autoPict="0" altText="">
                <anchor moveWithCells="1">
                  <from>
                    <xdr:col>2</xdr:col>
                    <xdr:colOff>0</xdr:colOff>
                    <xdr:row>9</xdr:row>
                    <xdr:rowOff>327660</xdr:rowOff>
                  </from>
                  <to>
                    <xdr:col>8</xdr:col>
                    <xdr:colOff>0</xdr:colOff>
                    <xdr:row>10</xdr:row>
                    <xdr:rowOff>335280</xdr:rowOff>
                  </to>
                </anchor>
              </controlPr>
            </control>
          </mc:Choice>
        </mc:AlternateContent>
        <mc:AlternateContent xmlns:mc="http://schemas.openxmlformats.org/markup-compatibility/2006">
          <mc:Choice Requires="x14">
            <control shapeId="14445" r:id="rId41" name="Group Box 109">
              <controlPr defaultSize="0" autoFill="0" autoPict="0" altText="">
                <anchor moveWithCells="1">
                  <from>
                    <xdr:col>2</xdr:col>
                    <xdr:colOff>0</xdr:colOff>
                    <xdr:row>10</xdr:row>
                    <xdr:rowOff>327660</xdr:rowOff>
                  </from>
                  <to>
                    <xdr:col>8</xdr:col>
                    <xdr:colOff>0</xdr:colOff>
                    <xdr:row>11</xdr:row>
                    <xdr:rowOff>167640</xdr:rowOff>
                  </to>
                </anchor>
              </controlPr>
            </control>
          </mc:Choice>
        </mc:AlternateContent>
        <mc:AlternateContent xmlns:mc="http://schemas.openxmlformats.org/markup-compatibility/2006">
          <mc:Choice Requires="x14">
            <control shapeId="14446" r:id="rId42" name="Option Button 110">
              <controlPr defaultSize="0" autoFill="0" autoLine="0" autoPict="0">
                <anchor moveWithCells="1">
                  <from>
                    <xdr:col>2</xdr:col>
                    <xdr:colOff>91440</xdr:colOff>
                    <xdr:row>11</xdr:row>
                    <xdr:rowOff>373380</xdr:rowOff>
                  </from>
                  <to>
                    <xdr:col>2</xdr:col>
                    <xdr:colOff>281940</xdr:colOff>
                    <xdr:row>11</xdr:row>
                    <xdr:rowOff>556260</xdr:rowOff>
                  </to>
                </anchor>
              </controlPr>
            </control>
          </mc:Choice>
        </mc:AlternateContent>
        <mc:AlternateContent xmlns:mc="http://schemas.openxmlformats.org/markup-compatibility/2006">
          <mc:Choice Requires="x14">
            <control shapeId="14447" r:id="rId43" name="Group Box 111">
              <controlPr defaultSize="0" autoFill="0" autoPict="0" altText="">
                <anchor moveWithCells="1">
                  <from>
                    <xdr:col>2</xdr:col>
                    <xdr:colOff>0</xdr:colOff>
                    <xdr:row>10</xdr:row>
                    <xdr:rowOff>327660</xdr:rowOff>
                  </from>
                  <to>
                    <xdr:col>8</xdr:col>
                    <xdr:colOff>0</xdr:colOff>
                    <xdr:row>11</xdr:row>
                    <xdr:rowOff>167640</xdr:rowOff>
                  </to>
                </anchor>
              </controlPr>
            </control>
          </mc:Choice>
        </mc:AlternateContent>
        <mc:AlternateContent xmlns:mc="http://schemas.openxmlformats.org/markup-compatibility/2006">
          <mc:Choice Requires="x14">
            <control shapeId="14448" r:id="rId44" name="Option Button 112">
              <controlPr defaultSize="0" autoFill="0" autoLine="0" autoPict="0">
                <anchor moveWithCells="1">
                  <from>
                    <xdr:col>3</xdr:col>
                    <xdr:colOff>91440</xdr:colOff>
                    <xdr:row>11</xdr:row>
                    <xdr:rowOff>373380</xdr:rowOff>
                  </from>
                  <to>
                    <xdr:col>3</xdr:col>
                    <xdr:colOff>281940</xdr:colOff>
                    <xdr:row>11</xdr:row>
                    <xdr:rowOff>556260</xdr:rowOff>
                  </to>
                </anchor>
              </controlPr>
            </control>
          </mc:Choice>
        </mc:AlternateContent>
        <mc:AlternateContent xmlns:mc="http://schemas.openxmlformats.org/markup-compatibility/2006">
          <mc:Choice Requires="x14">
            <control shapeId="14449" r:id="rId45" name="Option Button 113">
              <controlPr defaultSize="0" autoFill="0" autoLine="0" autoPict="0">
                <anchor moveWithCells="1">
                  <from>
                    <xdr:col>4</xdr:col>
                    <xdr:colOff>91440</xdr:colOff>
                    <xdr:row>11</xdr:row>
                    <xdr:rowOff>373380</xdr:rowOff>
                  </from>
                  <to>
                    <xdr:col>4</xdr:col>
                    <xdr:colOff>281940</xdr:colOff>
                    <xdr:row>11</xdr:row>
                    <xdr:rowOff>556260</xdr:rowOff>
                  </to>
                </anchor>
              </controlPr>
            </control>
          </mc:Choice>
        </mc:AlternateContent>
        <mc:AlternateContent xmlns:mc="http://schemas.openxmlformats.org/markup-compatibility/2006">
          <mc:Choice Requires="x14">
            <control shapeId="14450" r:id="rId46" name="Option Button 114">
              <controlPr defaultSize="0" autoFill="0" autoLine="0" autoPict="0">
                <anchor moveWithCells="1">
                  <from>
                    <xdr:col>5</xdr:col>
                    <xdr:colOff>91440</xdr:colOff>
                    <xdr:row>11</xdr:row>
                    <xdr:rowOff>373380</xdr:rowOff>
                  </from>
                  <to>
                    <xdr:col>5</xdr:col>
                    <xdr:colOff>281940</xdr:colOff>
                    <xdr:row>11</xdr:row>
                    <xdr:rowOff>556260</xdr:rowOff>
                  </to>
                </anchor>
              </controlPr>
            </control>
          </mc:Choice>
        </mc:AlternateContent>
        <mc:AlternateContent xmlns:mc="http://schemas.openxmlformats.org/markup-compatibility/2006">
          <mc:Choice Requires="x14">
            <control shapeId="14451" r:id="rId47" name="Option Button 115">
              <controlPr defaultSize="0" autoFill="0" autoLine="0" autoPict="0">
                <anchor moveWithCells="1">
                  <from>
                    <xdr:col>6</xdr:col>
                    <xdr:colOff>91440</xdr:colOff>
                    <xdr:row>11</xdr:row>
                    <xdr:rowOff>373380</xdr:rowOff>
                  </from>
                  <to>
                    <xdr:col>6</xdr:col>
                    <xdr:colOff>281940</xdr:colOff>
                    <xdr:row>11</xdr:row>
                    <xdr:rowOff>556260</xdr:rowOff>
                  </to>
                </anchor>
              </controlPr>
            </control>
          </mc:Choice>
        </mc:AlternateContent>
        <mc:AlternateContent xmlns:mc="http://schemas.openxmlformats.org/markup-compatibility/2006">
          <mc:Choice Requires="x14">
            <control shapeId="14452" r:id="rId48" name="Option Button 116">
              <controlPr defaultSize="0" autoFill="0" autoLine="0" autoPict="0">
                <anchor moveWithCells="1">
                  <from>
                    <xdr:col>7</xdr:col>
                    <xdr:colOff>91440</xdr:colOff>
                    <xdr:row>11</xdr:row>
                    <xdr:rowOff>373380</xdr:rowOff>
                  </from>
                  <to>
                    <xdr:col>7</xdr:col>
                    <xdr:colOff>281940</xdr:colOff>
                    <xdr:row>11</xdr:row>
                    <xdr:rowOff>556260</xdr:rowOff>
                  </to>
                </anchor>
              </controlPr>
            </control>
          </mc:Choice>
        </mc:AlternateContent>
        <mc:AlternateContent xmlns:mc="http://schemas.openxmlformats.org/markup-compatibility/2006">
          <mc:Choice Requires="x14">
            <control shapeId="14453" r:id="rId49" name="Group Box 117">
              <controlPr defaultSize="0" autoFill="0" autoPict="0" altText="">
                <anchor moveWithCells="1">
                  <from>
                    <xdr:col>2</xdr:col>
                    <xdr:colOff>0</xdr:colOff>
                    <xdr:row>11</xdr:row>
                    <xdr:rowOff>327660</xdr:rowOff>
                  </from>
                  <to>
                    <xdr:col>8</xdr:col>
                    <xdr:colOff>0</xdr:colOff>
                    <xdr:row>12</xdr:row>
                    <xdr:rowOff>129540</xdr:rowOff>
                  </to>
                </anchor>
              </controlPr>
            </control>
          </mc:Choice>
        </mc:AlternateContent>
        <mc:AlternateContent xmlns:mc="http://schemas.openxmlformats.org/markup-compatibility/2006">
          <mc:Choice Requires="x14">
            <control shapeId="14455" r:id="rId50" name="Group Box 119">
              <controlPr defaultSize="0" autoFill="0" autoPict="0" altText="">
                <anchor moveWithCells="1">
                  <from>
                    <xdr:col>2</xdr:col>
                    <xdr:colOff>0</xdr:colOff>
                    <xdr:row>9</xdr:row>
                    <xdr:rowOff>327660</xdr:rowOff>
                  </from>
                  <to>
                    <xdr:col>8</xdr:col>
                    <xdr:colOff>0</xdr:colOff>
                    <xdr:row>10</xdr:row>
                    <xdr:rowOff>335280</xdr:rowOff>
                  </to>
                </anchor>
              </controlPr>
            </control>
          </mc:Choice>
        </mc:AlternateContent>
        <mc:AlternateContent xmlns:mc="http://schemas.openxmlformats.org/markup-compatibility/2006">
          <mc:Choice Requires="x14">
            <control shapeId="14461" r:id="rId51" name="Group Box 125">
              <controlPr defaultSize="0" autoFill="0" autoPict="0" altText="">
                <anchor moveWithCells="1">
                  <from>
                    <xdr:col>2</xdr:col>
                    <xdr:colOff>0</xdr:colOff>
                    <xdr:row>10</xdr:row>
                    <xdr:rowOff>327660</xdr:rowOff>
                  </from>
                  <to>
                    <xdr:col>8</xdr:col>
                    <xdr:colOff>0</xdr:colOff>
                    <xdr:row>11</xdr:row>
                    <xdr:rowOff>167640</xdr:rowOff>
                  </to>
                </anchor>
              </controlPr>
            </control>
          </mc:Choice>
        </mc:AlternateContent>
        <mc:AlternateContent xmlns:mc="http://schemas.openxmlformats.org/markup-compatibility/2006">
          <mc:Choice Requires="x14">
            <control shapeId="14463" r:id="rId52" name="Group Box 127">
              <controlPr defaultSize="0" autoFill="0" autoPict="0" altText="">
                <anchor moveWithCells="1">
                  <from>
                    <xdr:col>2</xdr:col>
                    <xdr:colOff>0</xdr:colOff>
                    <xdr:row>10</xdr:row>
                    <xdr:rowOff>0</xdr:rowOff>
                  </from>
                  <to>
                    <xdr:col>8</xdr:col>
                    <xdr:colOff>0</xdr:colOff>
                    <xdr:row>10</xdr:row>
                    <xdr:rowOff>335280</xdr:rowOff>
                  </to>
                </anchor>
              </controlPr>
            </control>
          </mc:Choice>
        </mc:AlternateContent>
        <mc:AlternateContent xmlns:mc="http://schemas.openxmlformats.org/markup-compatibility/2006">
          <mc:Choice Requires="x14">
            <control shapeId="14479" r:id="rId53" name="Option Button 143">
              <controlPr defaultSize="0" autoFill="0" autoLine="0" autoPict="0">
                <anchor moveWithCells="1">
                  <from>
                    <xdr:col>2</xdr:col>
                    <xdr:colOff>91440</xdr:colOff>
                    <xdr:row>10</xdr:row>
                    <xdr:rowOff>243840</xdr:rowOff>
                  </from>
                  <to>
                    <xdr:col>2</xdr:col>
                    <xdr:colOff>281940</xdr:colOff>
                    <xdr:row>10</xdr:row>
                    <xdr:rowOff>426720</xdr:rowOff>
                  </to>
                </anchor>
              </controlPr>
            </control>
          </mc:Choice>
        </mc:AlternateContent>
        <mc:AlternateContent xmlns:mc="http://schemas.openxmlformats.org/markup-compatibility/2006">
          <mc:Choice Requires="x14">
            <control shapeId="14480" r:id="rId54" name="Group Box 144">
              <controlPr defaultSize="0" autoFill="0" autoPict="0" altText="">
                <anchor moveWithCells="1">
                  <from>
                    <xdr:col>2</xdr:col>
                    <xdr:colOff>0</xdr:colOff>
                    <xdr:row>10</xdr:row>
                    <xdr:rowOff>0</xdr:rowOff>
                  </from>
                  <to>
                    <xdr:col>8</xdr:col>
                    <xdr:colOff>0</xdr:colOff>
                    <xdr:row>10</xdr:row>
                    <xdr:rowOff>335280</xdr:rowOff>
                  </to>
                </anchor>
              </controlPr>
            </control>
          </mc:Choice>
        </mc:AlternateContent>
        <mc:AlternateContent xmlns:mc="http://schemas.openxmlformats.org/markup-compatibility/2006">
          <mc:Choice Requires="x14">
            <control shapeId="14481" r:id="rId55" name="Option Button 145">
              <controlPr defaultSize="0" autoFill="0" autoLine="0" autoPict="0">
                <anchor moveWithCells="1">
                  <from>
                    <xdr:col>3</xdr:col>
                    <xdr:colOff>91440</xdr:colOff>
                    <xdr:row>10</xdr:row>
                    <xdr:rowOff>243840</xdr:rowOff>
                  </from>
                  <to>
                    <xdr:col>3</xdr:col>
                    <xdr:colOff>281940</xdr:colOff>
                    <xdr:row>10</xdr:row>
                    <xdr:rowOff>426720</xdr:rowOff>
                  </to>
                </anchor>
              </controlPr>
            </control>
          </mc:Choice>
        </mc:AlternateContent>
        <mc:AlternateContent xmlns:mc="http://schemas.openxmlformats.org/markup-compatibility/2006">
          <mc:Choice Requires="x14">
            <control shapeId="14482" r:id="rId56" name="Option Button 146">
              <controlPr defaultSize="0" autoFill="0" autoLine="0" autoPict="0">
                <anchor moveWithCells="1">
                  <from>
                    <xdr:col>4</xdr:col>
                    <xdr:colOff>91440</xdr:colOff>
                    <xdr:row>10</xdr:row>
                    <xdr:rowOff>243840</xdr:rowOff>
                  </from>
                  <to>
                    <xdr:col>4</xdr:col>
                    <xdr:colOff>281940</xdr:colOff>
                    <xdr:row>10</xdr:row>
                    <xdr:rowOff>426720</xdr:rowOff>
                  </to>
                </anchor>
              </controlPr>
            </control>
          </mc:Choice>
        </mc:AlternateContent>
        <mc:AlternateContent xmlns:mc="http://schemas.openxmlformats.org/markup-compatibility/2006">
          <mc:Choice Requires="x14">
            <control shapeId="14483" r:id="rId57" name="Option Button 147">
              <controlPr defaultSize="0" autoFill="0" autoLine="0" autoPict="0">
                <anchor moveWithCells="1">
                  <from>
                    <xdr:col>5</xdr:col>
                    <xdr:colOff>91440</xdr:colOff>
                    <xdr:row>10</xdr:row>
                    <xdr:rowOff>243840</xdr:rowOff>
                  </from>
                  <to>
                    <xdr:col>5</xdr:col>
                    <xdr:colOff>281940</xdr:colOff>
                    <xdr:row>10</xdr:row>
                    <xdr:rowOff>426720</xdr:rowOff>
                  </to>
                </anchor>
              </controlPr>
            </control>
          </mc:Choice>
        </mc:AlternateContent>
        <mc:AlternateContent xmlns:mc="http://schemas.openxmlformats.org/markup-compatibility/2006">
          <mc:Choice Requires="x14">
            <control shapeId="14484" r:id="rId58" name="Option Button 148">
              <controlPr defaultSize="0" autoFill="0" autoLine="0" autoPict="0">
                <anchor moveWithCells="1">
                  <from>
                    <xdr:col>6</xdr:col>
                    <xdr:colOff>91440</xdr:colOff>
                    <xdr:row>10</xdr:row>
                    <xdr:rowOff>243840</xdr:rowOff>
                  </from>
                  <to>
                    <xdr:col>6</xdr:col>
                    <xdr:colOff>281940</xdr:colOff>
                    <xdr:row>10</xdr:row>
                    <xdr:rowOff>426720</xdr:rowOff>
                  </to>
                </anchor>
              </controlPr>
            </control>
          </mc:Choice>
        </mc:AlternateContent>
        <mc:AlternateContent xmlns:mc="http://schemas.openxmlformats.org/markup-compatibility/2006">
          <mc:Choice Requires="x14">
            <control shapeId="14485" r:id="rId59" name="Option Button 149">
              <controlPr defaultSize="0" autoFill="0" autoLine="0" autoPict="0">
                <anchor moveWithCells="1">
                  <from>
                    <xdr:col>7</xdr:col>
                    <xdr:colOff>91440</xdr:colOff>
                    <xdr:row>10</xdr:row>
                    <xdr:rowOff>243840</xdr:rowOff>
                  </from>
                  <to>
                    <xdr:col>7</xdr:col>
                    <xdr:colOff>281940</xdr:colOff>
                    <xdr:row>10</xdr:row>
                    <xdr:rowOff>426720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tabColor rgb="FFBDC9CD"/>
  </sheetPr>
  <dimension ref="A2:W36"/>
  <sheetViews>
    <sheetView showGridLines="0" zoomScaleNormal="100" workbookViewId="0">
      <selection activeCell="I8" sqref="I8"/>
    </sheetView>
  </sheetViews>
  <sheetFormatPr baseColWidth="10" defaultRowHeight="14.4" x14ac:dyDescent="0.3"/>
  <cols>
    <col min="1" max="1" width="7.44140625" customWidth="1"/>
    <col min="2" max="2" width="60.6640625" customWidth="1"/>
    <col min="3" max="8" width="5.33203125" customWidth="1"/>
    <col min="9" max="9" width="14.5546875" customWidth="1"/>
    <col min="10" max="10" width="44.44140625" customWidth="1"/>
    <col min="11" max="12" width="11.44140625" style="50"/>
    <col min="13" max="13" width="11.44140625" style="52" customWidth="1"/>
    <col min="14" max="14" width="11.44140625" style="52"/>
    <col min="15" max="15" width="22.33203125" style="52" customWidth="1"/>
    <col min="16" max="19" width="11.44140625" style="52"/>
    <col min="20" max="22" width="11.5546875" style="50"/>
    <col min="23" max="23" width="11.5546875" style="23"/>
  </cols>
  <sheetData>
    <row r="2" spans="1:17" ht="21.6" thickBot="1" x14ac:dyDescent="0.45">
      <c r="B2" s="37" t="s">
        <v>38</v>
      </c>
      <c r="C2" s="38"/>
      <c r="D2" s="38"/>
      <c r="E2" s="38"/>
      <c r="F2" s="38"/>
      <c r="G2" s="38"/>
      <c r="H2" s="38"/>
      <c r="I2" s="38"/>
      <c r="J2" s="38"/>
      <c r="M2" s="51"/>
    </row>
    <row r="3" spans="1:17" ht="15.6" thickTop="1" thickBot="1" x14ac:dyDescent="0.35">
      <c r="A3" s="64"/>
      <c r="C3" s="87"/>
      <c r="D3" s="82"/>
      <c r="E3" s="82"/>
      <c r="F3" s="87"/>
      <c r="G3" s="87"/>
      <c r="H3" s="87"/>
      <c r="I3" s="87"/>
      <c r="J3" s="87"/>
      <c r="M3" s="102"/>
    </row>
    <row r="4" spans="1:17" ht="87" customHeight="1" x14ac:dyDescent="0.3">
      <c r="B4" s="319" t="s">
        <v>7</v>
      </c>
      <c r="C4" s="118" t="s">
        <v>17</v>
      </c>
      <c r="D4" s="119" t="s">
        <v>68</v>
      </c>
      <c r="E4" s="119" t="s">
        <v>69</v>
      </c>
      <c r="F4" s="119" t="s">
        <v>70</v>
      </c>
      <c r="G4" s="119" t="s">
        <v>71</v>
      </c>
      <c r="H4" s="120"/>
      <c r="I4" s="309" t="s">
        <v>26</v>
      </c>
      <c r="J4" s="311" t="s">
        <v>25</v>
      </c>
      <c r="M4" s="313" t="s">
        <v>27</v>
      </c>
      <c r="N4" s="313" t="s">
        <v>16</v>
      </c>
      <c r="O4" s="314" t="s">
        <v>28</v>
      </c>
      <c r="P4" s="306" t="s">
        <v>73</v>
      </c>
      <c r="Q4" s="306" t="s">
        <v>72</v>
      </c>
    </row>
    <row r="5" spans="1:17" ht="15.75" customHeight="1" thickBot="1" x14ac:dyDescent="0.35">
      <c r="B5" s="321"/>
      <c r="C5" s="158">
        <v>1</v>
      </c>
      <c r="D5" s="159">
        <v>2</v>
      </c>
      <c r="E5" s="159">
        <v>3</v>
      </c>
      <c r="F5" s="159">
        <v>4</v>
      </c>
      <c r="G5" s="159">
        <v>5</v>
      </c>
      <c r="H5" s="160" t="s">
        <v>15</v>
      </c>
      <c r="I5" s="315"/>
      <c r="J5" s="316"/>
      <c r="M5" s="313"/>
      <c r="N5" s="313"/>
      <c r="O5" s="314"/>
      <c r="P5" s="306"/>
      <c r="Q5" s="306"/>
    </row>
    <row r="6" spans="1:17" ht="26.4" x14ac:dyDescent="0.3">
      <c r="B6" s="157" t="s">
        <v>47</v>
      </c>
      <c r="C6" s="65"/>
      <c r="D6" s="66"/>
      <c r="E6" s="66"/>
      <c r="F6" s="66"/>
      <c r="G6" s="66"/>
      <c r="H6" s="161"/>
      <c r="I6" s="148"/>
      <c r="J6" s="67"/>
      <c r="K6" s="114">
        <f>H6</f>
        <v>0</v>
      </c>
      <c r="L6" s="103" t="str">
        <f>IF(K6=6,"0",IF(K6=0,"-",K6))</f>
        <v>-</v>
      </c>
      <c r="M6" s="104" t="str">
        <f t="shared" ref="M6:M10" si="0">IF(ISTEXT(B6),IFERROR(VLOOKUP(I6,Relevanz_fur_Unternehmen,2,0),""),"")</f>
        <v/>
      </c>
      <c r="N6" s="105" t="str">
        <f>IFERROR(L6*M6,"-")</f>
        <v>-</v>
      </c>
      <c r="O6" s="105" t="str">
        <f t="shared" ref="O6:O10" si="1">IFERROR(IF((M6*L6)&gt;0,"ja","nein"),"")</f>
        <v/>
      </c>
      <c r="P6" s="106">
        <f>IF(K6&gt;0,ISNUMBER(K6)*ISTEXT(I6),0)</f>
        <v>0</v>
      </c>
      <c r="Q6" s="106" t="str">
        <f t="shared" ref="Q6:Q10" si="2">IF(ISNUMBER(K6),IF(K6&gt;0,"x",""),"")</f>
        <v/>
      </c>
    </row>
    <row r="7" spans="1:17" ht="26.4" x14ac:dyDescent="0.3">
      <c r="B7" s="143" t="s">
        <v>48</v>
      </c>
      <c r="C7" s="146"/>
      <c r="D7" s="141"/>
      <c r="E7" s="141"/>
      <c r="F7" s="141"/>
      <c r="G7" s="141"/>
      <c r="H7" s="147"/>
      <c r="I7" s="144"/>
      <c r="J7" s="32"/>
      <c r="K7" s="114">
        <f t="shared" ref="K7:K10" si="3">H7</f>
        <v>0</v>
      </c>
      <c r="L7" s="103" t="str">
        <f t="shared" ref="L7:L10" si="4">IF(K7=6,"0",IF(K7=0,"-",K7))</f>
        <v>-</v>
      </c>
      <c r="M7" s="104" t="str">
        <f t="shared" si="0"/>
        <v/>
      </c>
      <c r="N7" s="105" t="str">
        <f t="shared" ref="N7:N10" si="5">IFERROR(L7*M7,"-")</f>
        <v>-</v>
      </c>
      <c r="O7" s="105" t="str">
        <f t="shared" si="1"/>
        <v/>
      </c>
      <c r="P7" s="106">
        <f t="shared" ref="P7:P10" si="6">IF(K7&gt;0,ISNUMBER(K7)*ISTEXT(I7),0)</f>
        <v>0</v>
      </c>
      <c r="Q7" s="106" t="str">
        <f t="shared" si="2"/>
        <v/>
      </c>
    </row>
    <row r="8" spans="1:17" ht="26.4" x14ac:dyDescent="0.3">
      <c r="B8" s="177" t="s">
        <v>49</v>
      </c>
      <c r="C8" s="75"/>
      <c r="D8" s="76"/>
      <c r="E8" s="76"/>
      <c r="F8" s="76"/>
      <c r="G8" s="76"/>
      <c r="H8" s="113"/>
      <c r="I8" s="144"/>
      <c r="J8" s="36"/>
      <c r="K8" s="114">
        <f t="shared" si="3"/>
        <v>0</v>
      </c>
      <c r="L8" s="103" t="str">
        <f t="shared" si="4"/>
        <v>-</v>
      </c>
      <c r="M8" s="104" t="str">
        <f t="shared" si="0"/>
        <v/>
      </c>
      <c r="N8" s="105" t="str">
        <f t="shared" si="5"/>
        <v>-</v>
      </c>
      <c r="O8" s="105" t="str">
        <f t="shared" si="1"/>
        <v/>
      </c>
      <c r="P8" s="106">
        <f t="shared" si="6"/>
        <v>0</v>
      </c>
      <c r="Q8" s="106" t="str">
        <f t="shared" si="2"/>
        <v/>
      </c>
    </row>
    <row r="9" spans="1:17" ht="39.6" x14ac:dyDescent="0.3">
      <c r="B9" s="143" t="s">
        <v>155</v>
      </c>
      <c r="C9" s="146"/>
      <c r="D9" s="141"/>
      <c r="E9" s="141"/>
      <c r="F9" s="141"/>
      <c r="G9" s="141"/>
      <c r="H9" s="147"/>
      <c r="I9" s="144"/>
      <c r="J9" s="32"/>
      <c r="K9" s="114">
        <f t="shared" si="3"/>
        <v>0</v>
      </c>
      <c r="L9" s="103" t="str">
        <f t="shared" si="4"/>
        <v>-</v>
      </c>
      <c r="M9" s="104" t="str">
        <f t="shared" si="0"/>
        <v/>
      </c>
      <c r="N9" s="105" t="str">
        <f t="shared" si="5"/>
        <v>-</v>
      </c>
      <c r="O9" s="105" t="str">
        <f t="shared" si="1"/>
        <v/>
      </c>
      <c r="P9" s="106">
        <f t="shared" si="6"/>
        <v>0</v>
      </c>
      <c r="Q9" s="106" t="str">
        <f t="shared" si="2"/>
        <v/>
      </c>
    </row>
    <row r="10" spans="1:17" ht="26.4" x14ac:dyDescent="0.3">
      <c r="B10" s="142" t="s">
        <v>161</v>
      </c>
      <c r="C10" s="146"/>
      <c r="D10" s="141"/>
      <c r="E10" s="141"/>
      <c r="F10" s="141"/>
      <c r="G10" s="141"/>
      <c r="H10" s="147"/>
      <c r="I10" s="144"/>
      <c r="J10" s="36"/>
      <c r="K10" s="114">
        <f t="shared" si="3"/>
        <v>0</v>
      </c>
      <c r="L10" s="103" t="str">
        <f t="shared" si="4"/>
        <v>-</v>
      </c>
      <c r="M10" s="104" t="str">
        <f t="shared" si="0"/>
        <v/>
      </c>
      <c r="N10" s="105" t="str">
        <f t="shared" si="5"/>
        <v>-</v>
      </c>
      <c r="O10" s="105" t="str">
        <f t="shared" si="1"/>
        <v/>
      </c>
      <c r="P10" s="106">
        <f t="shared" si="6"/>
        <v>0</v>
      </c>
      <c r="Q10" s="106" t="str">
        <f t="shared" si="2"/>
        <v/>
      </c>
    </row>
    <row r="11" spans="1:17" ht="26.4" x14ac:dyDescent="0.3">
      <c r="B11" s="171" t="s">
        <v>156</v>
      </c>
      <c r="C11" s="146"/>
      <c r="D11" s="141"/>
      <c r="E11" s="141"/>
      <c r="F11" s="141"/>
      <c r="G11" s="141"/>
      <c r="H11" s="147"/>
      <c r="I11" s="144"/>
      <c r="J11" s="32"/>
      <c r="K11" s="114">
        <f t="shared" ref="K11" si="7">H11</f>
        <v>0</v>
      </c>
      <c r="L11" s="103" t="str">
        <f t="shared" ref="L11" si="8">IF(K11=6,"0",IF(K11=0,"-",K11))</f>
        <v>-</v>
      </c>
      <c r="M11" s="104" t="str">
        <f t="shared" ref="M11" si="9">IF(ISTEXT(B11),IFERROR(VLOOKUP(I11,Relevanz_fur_Unternehmen,2,0),""),"")</f>
        <v/>
      </c>
      <c r="N11" s="105" t="str">
        <f t="shared" ref="N11" si="10">IFERROR(L11*M11,"-")</f>
        <v>-</v>
      </c>
      <c r="O11" s="105" t="str">
        <f t="shared" ref="O11" si="11">IFERROR(IF((M11*L11)&gt;0,"ja","nein"),"")</f>
        <v/>
      </c>
      <c r="P11" s="106">
        <f t="shared" ref="P11" si="12">IF(K11&gt;0,ISNUMBER(K11)*ISTEXT(I11),0)</f>
        <v>0</v>
      </c>
      <c r="Q11" s="106" t="str">
        <f t="shared" ref="Q11" si="13">IF(ISNUMBER(K11),IF(K11&gt;0,"x",""),"")</f>
        <v/>
      </c>
    </row>
    <row r="12" spans="1:17" ht="39.6" x14ac:dyDescent="0.3">
      <c r="B12" s="168" t="s">
        <v>157</v>
      </c>
      <c r="C12" s="146"/>
      <c r="D12" s="141"/>
      <c r="E12" s="141"/>
      <c r="F12" s="141"/>
      <c r="G12" s="141"/>
      <c r="H12" s="147"/>
      <c r="I12" s="144"/>
      <c r="J12" s="36"/>
      <c r="K12" s="114">
        <f t="shared" ref="K12:K15" si="14">H12</f>
        <v>0</v>
      </c>
      <c r="L12" s="103" t="str">
        <f t="shared" ref="L12:L15" si="15">IF(K12=6,"0",IF(K12=0,"-",K12))</f>
        <v>-</v>
      </c>
      <c r="M12" s="104" t="str">
        <f t="shared" ref="M12:M15" si="16">IF(ISTEXT(B12),IFERROR(VLOOKUP(I12,Relevanz_fur_Unternehmen,2,0),""),"")</f>
        <v/>
      </c>
      <c r="N12" s="105" t="str">
        <f t="shared" ref="N12:N15" si="17">IFERROR(L12*M12,"-")</f>
        <v>-</v>
      </c>
      <c r="O12" s="105" t="str">
        <f t="shared" ref="O12:O15" si="18">IFERROR(IF((M12*L12)&gt;0,"ja","nein"),"")</f>
        <v/>
      </c>
      <c r="P12" s="106">
        <f t="shared" ref="P12:P15" si="19">IF(K12&gt;0,ISNUMBER(K12)*ISTEXT(I12),0)</f>
        <v>0</v>
      </c>
      <c r="Q12" s="106" t="str">
        <f t="shared" ref="Q12:Q15" si="20">IF(ISNUMBER(K12),IF(K12&gt;0,"x",""),"")</f>
        <v/>
      </c>
    </row>
    <row r="13" spans="1:17" ht="26.4" x14ac:dyDescent="0.3">
      <c r="B13" s="171" t="s">
        <v>158</v>
      </c>
      <c r="C13" s="146"/>
      <c r="D13" s="141"/>
      <c r="E13" s="141"/>
      <c r="F13" s="141"/>
      <c r="G13" s="141"/>
      <c r="H13" s="147"/>
      <c r="I13" s="144"/>
      <c r="J13" s="32"/>
      <c r="K13" s="114">
        <f t="shared" si="14"/>
        <v>0</v>
      </c>
      <c r="L13" s="103" t="str">
        <f t="shared" si="15"/>
        <v>-</v>
      </c>
      <c r="M13" s="104" t="str">
        <f t="shared" si="16"/>
        <v/>
      </c>
      <c r="N13" s="105" t="str">
        <f t="shared" si="17"/>
        <v>-</v>
      </c>
      <c r="O13" s="105" t="str">
        <f t="shared" si="18"/>
        <v/>
      </c>
      <c r="P13" s="106">
        <f t="shared" si="19"/>
        <v>0</v>
      </c>
      <c r="Q13" s="106" t="str">
        <f t="shared" si="20"/>
        <v/>
      </c>
    </row>
    <row r="14" spans="1:17" ht="52.8" x14ac:dyDescent="0.3">
      <c r="B14" s="168" t="s">
        <v>159</v>
      </c>
      <c r="C14" s="146"/>
      <c r="D14" s="141"/>
      <c r="E14" s="141"/>
      <c r="F14" s="141"/>
      <c r="G14" s="141"/>
      <c r="H14" s="147"/>
      <c r="I14" s="144"/>
      <c r="J14" s="36"/>
      <c r="K14" s="114">
        <f t="shared" si="14"/>
        <v>0</v>
      </c>
      <c r="L14" s="103" t="str">
        <f t="shared" si="15"/>
        <v>-</v>
      </c>
      <c r="M14" s="104" t="str">
        <f t="shared" si="16"/>
        <v/>
      </c>
      <c r="N14" s="105" t="str">
        <f t="shared" si="17"/>
        <v>-</v>
      </c>
      <c r="O14" s="105" t="str">
        <f t="shared" si="18"/>
        <v/>
      </c>
      <c r="P14" s="106">
        <f t="shared" si="19"/>
        <v>0</v>
      </c>
      <c r="Q14" s="106" t="str">
        <f t="shared" si="20"/>
        <v/>
      </c>
    </row>
    <row r="15" spans="1:17" ht="40.200000000000003" thickBot="1" x14ac:dyDescent="0.35">
      <c r="B15" s="169" t="s">
        <v>160</v>
      </c>
      <c r="C15" s="165"/>
      <c r="D15" s="163"/>
      <c r="E15" s="163"/>
      <c r="F15" s="163"/>
      <c r="G15" s="163"/>
      <c r="H15" s="164"/>
      <c r="I15" s="145"/>
      <c r="J15" s="89"/>
      <c r="K15" s="114">
        <f t="shared" si="14"/>
        <v>0</v>
      </c>
      <c r="L15" s="103" t="str">
        <f t="shared" si="15"/>
        <v>-</v>
      </c>
      <c r="M15" s="104" t="str">
        <f t="shared" si="16"/>
        <v/>
      </c>
      <c r="N15" s="105" t="str">
        <f t="shared" si="17"/>
        <v>-</v>
      </c>
      <c r="O15" s="105" t="str">
        <f t="shared" si="18"/>
        <v/>
      </c>
      <c r="P15" s="106">
        <f t="shared" si="19"/>
        <v>0</v>
      </c>
      <c r="Q15" s="106" t="str">
        <f t="shared" si="20"/>
        <v/>
      </c>
    </row>
    <row r="16" spans="1:17" x14ac:dyDescent="0.3">
      <c r="B16" s="21"/>
      <c r="C16" s="82"/>
      <c r="D16" s="82"/>
      <c r="E16" s="82"/>
      <c r="F16" s="82"/>
      <c r="G16" s="82"/>
      <c r="H16" s="82"/>
      <c r="I16" s="64"/>
      <c r="J16" s="64"/>
      <c r="P16" s="106"/>
    </row>
    <row r="17" spans="2:10" x14ac:dyDescent="0.3">
      <c r="B17" s="4" t="s">
        <v>29</v>
      </c>
      <c r="C17" s="41" t="str">
        <f>IFERROR(SUMIF(O6:O15,"ja",N6:N15)/SUMIF(O6:O15,"ja",M6:M15),"-")</f>
        <v>-</v>
      </c>
      <c r="D17" s="40" t="str">
        <f>"("&amp;IFERROR(VLOOKUP(ROUND(C17,0),Einstufung,2),"-")&amp;")"</f>
        <v>(-)</v>
      </c>
      <c r="E17" s="42"/>
      <c r="F17" s="82"/>
      <c r="G17" s="82"/>
      <c r="H17" s="82"/>
      <c r="I17" s="3"/>
      <c r="J17" s="24"/>
    </row>
    <row r="18" spans="2:10" x14ac:dyDescent="0.3">
      <c r="B18" s="5">
        <f>SUM(P6:P15)/COUNT(P6:P15)</f>
        <v>0</v>
      </c>
      <c r="C18" s="43"/>
      <c r="D18" s="84"/>
      <c r="E18" s="44"/>
      <c r="F18" s="85"/>
      <c r="G18" s="85"/>
      <c r="H18" s="85"/>
      <c r="I18" s="45"/>
      <c r="J18" s="1"/>
    </row>
    <row r="19" spans="2:10" x14ac:dyDescent="0.3">
      <c r="C19" s="46"/>
      <c r="D19" s="47"/>
      <c r="E19" s="48"/>
      <c r="F19" s="85"/>
      <c r="G19" s="85"/>
      <c r="H19" s="85"/>
      <c r="I19" s="85"/>
      <c r="J19" s="1"/>
    </row>
    <row r="20" spans="2:10" x14ac:dyDescent="0.3">
      <c r="B20" s="170"/>
      <c r="C20" s="85"/>
      <c r="D20" s="85"/>
      <c r="E20" s="85"/>
      <c r="F20" s="85"/>
      <c r="G20" s="85"/>
      <c r="H20" s="85"/>
      <c r="I20" s="85"/>
      <c r="J20" s="135"/>
    </row>
    <row r="21" spans="2:10" x14ac:dyDescent="0.3">
      <c r="B21" s="170"/>
      <c r="C21" s="85"/>
      <c r="D21" s="85"/>
      <c r="E21" s="85"/>
      <c r="F21" s="85"/>
      <c r="G21" s="85"/>
      <c r="H21" s="85"/>
      <c r="I21" s="85"/>
      <c r="J21" s="135"/>
    </row>
    <row r="22" spans="2:10" x14ac:dyDescent="0.3">
      <c r="B22" s="170"/>
      <c r="C22" s="86"/>
      <c r="D22" s="86"/>
      <c r="E22" s="86"/>
      <c r="F22" s="86"/>
      <c r="G22" s="86"/>
      <c r="H22" s="86"/>
      <c r="I22" s="86"/>
      <c r="J22" s="135"/>
    </row>
    <row r="23" spans="2:10" x14ac:dyDescent="0.3">
      <c r="C23" s="64"/>
      <c r="D23" s="64"/>
      <c r="E23" s="64"/>
      <c r="F23" s="64"/>
      <c r="G23" s="64"/>
      <c r="H23" s="64"/>
      <c r="I23" s="64"/>
      <c r="J23" s="64"/>
    </row>
    <row r="24" spans="2:10" x14ac:dyDescent="0.3">
      <c r="C24" s="64"/>
      <c r="D24" s="64"/>
      <c r="E24" s="64"/>
      <c r="F24" s="64"/>
      <c r="G24" s="64"/>
      <c r="H24" s="64"/>
      <c r="I24" s="64"/>
      <c r="J24" s="64"/>
    </row>
    <row r="25" spans="2:10" x14ac:dyDescent="0.3">
      <c r="C25" s="64"/>
      <c r="D25" s="64"/>
      <c r="E25" s="64"/>
      <c r="F25" s="64"/>
      <c r="G25" s="64"/>
      <c r="H25" s="64"/>
      <c r="I25" s="64"/>
      <c r="J25" s="64"/>
    </row>
    <row r="26" spans="2:10" x14ac:dyDescent="0.3">
      <c r="C26" s="64"/>
      <c r="D26" s="64"/>
      <c r="E26" s="64"/>
      <c r="F26" s="64"/>
      <c r="G26" s="64"/>
      <c r="H26" s="64"/>
      <c r="I26" s="64"/>
      <c r="J26" s="64"/>
    </row>
    <row r="27" spans="2:10" x14ac:dyDescent="0.3">
      <c r="C27" s="64"/>
      <c r="D27" s="64"/>
      <c r="E27" s="64"/>
      <c r="F27" s="64"/>
      <c r="G27" s="64"/>
      <c r="H27" s="64"/>
      <c r="I27" s="64"/>
      <c r="J27" s="64"/>
    </row>
    <row r="28" spans="2:10" x14ac:dyDescent="0.3">
      <c r="C28" s="64"/>
      <c r="D28" s="64"/>
      <c r="E28" s="64"/>
      <c r="F28" s="64"/>
      <c r="G28" s="64"/>
      <c r="H28" s="64"/>
      <c r="I28" s="64"/>
      <c r="J28" s="64"/>
    </row>
    <row r="29" spans="2:10" x14ac:dyDescent="0.3">
      <c r="C29" s="64"/>
      <c r="D29" s="64"/>
      <c r="E29" s="64"/>
      <c r="F29" s="64"/>
      <c r="G29" s="64"/>
      <c r="H29" s="64"/>
      <c r="I29" s="64"/>
      <c r="J29" s="64"/>
    </row>
    <row r="30" spans="2:10" x14ac:dyDescent="0.3">
      <c r="C30" s="64"/>
      <c r="D30" s="64"/>
      <c r="E30" s="64"/>
      <c r="F30" s="64"/>
      <c r="G30" s="64"/>
      <c r="H30" s="64"/>
      <c r="I30" s="64"/>
      <c r="J30" s="64"/>
    </row>
    <row r="31" spans="2:10" x14ac:dyDescent="0.3">
      <c r="C31" s="64"/>
      <c r="D31" s="64"/>
      <c r="E31" s="64"/>
      <c r="F31" s="64"/>
      <c r="G31" s="64"/>
      <c r="H31" s="64"/>
      <c r="I31" s="64"/>
      <c r="J31" s="64"/>
    </row>
    <row r="32" spans="2:10" x14ac:dyDescent="0.3">
      <c r="C32" s="64"/>
      <c r="D32" s="64"/>
      <c r="E32" s="64"/>
      <c r="F32" s="64"/>
      <c r="G32" s="64"/>
      <c r="H32" s="64"/>
      <c r="I32" s="64"/>
      <c r="J32" s="64"/>
    </row>
    <row r="33" spans="3:10" x14ac:dyDescent="0.3">
      <c r="C33" s="64"/>
      <c r="D33" s="64"/>
      <c r="E33" s="64"/>
      <c r="F33" s="64"/>
      <c r="G33" s="64"/>
      <c r="H33" s="64"/>
      <c r="I33" s="64"/>
      <c r="J33" s="64"/>
    </row>
    <row r="34" spans="3:10" x14ac:dyDescent="0.3">
      <c r="C34" s="64"/>
      <c r="D34" s="64"/>
      <c r="E34" s="64"/>
      <c r="F34" s="64"/>
      <c r="G34" s="64"/>
      <c r="H34" s="64"/>
      <c r="I34" s="64"/>
      <c r="J34" s="64"/>
    </row>
    <row r="35" spans="3:10" x14ac:dyDescent="0.3">
      <c r="C35" s="64"/>
      <c r="D35" s="64"/>
      <c r="E35" s="64"/>
      <c r="F35" s="64"/>
      <c r="G35" s="64"/>
      <c r="H35" s="64"/>
      <c r="I35" s="64"/>
      <c r="J35" s="64"/>
    </row>
    <row r="36" spans="3:10" x14ac:dyDescent="0.3">
      <c r="C36" s="64"/>
      <c r="D36" s="64"/>
      <c r="E36" s="64"/>
      <c r="F36" s="64"/>
      <c r="G36" s="64"/>
      <c r="H36" s="64"/>
      <c r="I36" s="64"/>
      <c r="J36" s="64"/>
    </row>
  </sheetData>
  <sheetProtection password="FABD" sheet="1" objects="1" scenarios="1" selectLockedCells="1"/>
  <mergeCells count="8">
    <mergeCell ref="P4:P5"/>
    <mergeCell ref="Q4:Q5"/>
    <mergeCell ref="N4:N5"/>
    <mergeCell ref="O4:O5"/>
    <mergeCell ref="B4:B5"/>
    <mergeCell ref="I4:I5"/>
    <mergeCell ref="J4:J5"/>
    <mergeCell ref="M4:M5"/>
  </mergeCells>
  <conditionalFormatting sqref="C6:H9">
    <cfRule type="expression" dxfId="158" priority="39">
      <formula>$P6=0</formula>
    </cfRule>
    <cfRule type="expression" dxfId="157" priority="40">
      <formula>$P6=1</formula>
    </cfRule>
  </conditionalFormatting>
  <conditionalFormatting sqref="I6:I9">
    <cfRule type="expression" dxfId="156" priority="37">
      <formula>$N6=0</formula>
    </cfRule>
    <cfRule type="expression" dxfId="155" priority="38">
      <formula>$N6=1</formula>
    </cfRule>
  </conditionalFormatting>
  <conditionalFormatting sqref="I6:I9">
    <cfRule type="cellIs" dxfId="154" priority="33" operator="equal">
      <formula>"hoch"</formula>
    </cfRule>
    <cfRule type="cellIs" dxfId="153" priority="34" operator="equal">
      <formula>"mittel"</formula>
    </cfRule>
    <cfRule type="cellIs" dxfId="152" priority="35" operator="equal">
      <formula>"gering"</formula>
    </cfRule>
    <cfRule type="cellIs" dxfId="151" priority="36" operator="equal">
      <formula>"nicht relevant"</formula>
    </cfRule>
  </conditionalFormatting>
  <conditionalFormatting sqref="C12:H14">
    <cfRule type="expression" dxfId="150" priority="31">
      <formula>$P12=0</formula>
    </cfRule>
    <cfRule type="expression" dxfId="149" priority="32">
      <formula>$P12=1</formula>
    </cfRule>
  </conditionalFormatting>
  <conditionalFormatting sqref="I12:I14">
    <cfRule type="expression" dxfId="148" priority="29">
      <formula>$N12=0</formula>
    </cfRule>
    <cfRule type="expression" dxfId="147" priority="30">
      <formula>$N12=1</formula>
    </cfRule>
  </conditionalFormatting>
  <conditionalFormatting sqref="I12:I14">
    <cfRule type="cellIs" dxfId="146" priority="25" operator="equal">
      <formula>"hoch"</formula>
    </cfRule>
    <cfRule type="cellIs" dxfId="145" priority="26" operator="equal">
      <formula>"mittel"</formula>
    </cfRule>
    <cfRule type="cellIs" dxfId="144" priority="27" operator="equal">
      <formula>"gering"</formula>
    </cfRule>
    <cfRule type="cellIs" dxfId="143" priority="28" operator="equal">
      <formula>"nicht relevant"</formula>
    </cfRule>
  </conditionalFormatting>
  <conditionalFormatting sqref="C11:H11">
    <cfRule type="expression" dxfId="142" priority="23">
      <formula>$P11=0</formula>
    </cfRule>
    <cfRule type="expression" dxfId="141" priority="24">
      <formula>$P11=1</formula>
    </cfRule>
  </conditionalFormatting>
  <conditionalFormatting sqref="I11">
    <cfRule type="expression" dxfId="140" priority="21">
      <formula>$N11=0</formula>
    </cfRule>
    <cfRule type="expression" dxfId="139" priority="22">
      <formula>$N11=1</formula>
    </cfRule>
  </conditionalFormatting>
  <conditionalFormatting sqref="I11">
    <cfRule type="cellIs" dxfId="138" priority="17" operator="equal">
      <formula>"hoch"</formula>
    </cfRule>
    <cfRule type="cellIs" dxfId="137" priority="18" operator="equal">
      <formula>"mittel"</formula>
    </cfRule>
    <cfRule type="cellIs" dxfId="136" priority="19" operator="equal">
      <formula>"gering"</formula>
    </cfRule>
    <cfRule type="cellIs" dxfId="135" priority="20" operator="equal">
      <formula>"nicht relevant"</formula>
    </cfRule>
  </conditionalFormatting>
  <conditionalFormatting sqref="C10:H10">
    <cfRule type="expression" dxfId="134" priority="15">
      <formula>$P10=0</formula>
    </cfRule>
    <cfRule type="expression" dxfId="133" priority="16">
      <formula>$P10=1</formula>
    </cfRule>
  </conditionalFormatting>
  <conditionalFormatting sqref="I10">
    <cfRule type="expression" dxfId="132" priority="13">
      <formula>$N10=0</formula>
    </cfRule>
    <cfRule type="expression" dxfId="131" priority="14">
      <formula>$N10=1</formula>
    </cfRule>
  </conditionalFormatting>
  <conditionalFormatting sqref="I10">
    <cfRule type="cellIs" dxfId="130" priority="9" operator="equal">
      <formula>"hoch"</formula>
    </cfRule>
    <cfRule type="cellIs" dxfId="129" priority="10" operator="equal">
      <formula>"mittel"</formula>
    </cfRule>
    <cfRule type="cellIs" dxfId="128" priority="11" operator="equal">
      <formula>"gering"</formula>
    </cfRule>
    <cfRule type="cellIs" dxfId="127" priority="12" operator="equal">
      <formula>"nicht relevant"</formula>
    </cfRule>
  </conditionalFormatting>
  <conditionalFormatting sqref="C15:H15">
    <cfRule type="expression" dxfId="126" priority="7">
      <formula>$P15=0</formula>
    </cfRule>
    <cfRule type="expression" dxfId="125" priority="8">
      <formula>$P15=1</formula>
    </cfRule>
  </conditionalFormatting>
  <conditionalFormatting sqref="I15">
    <cfRule type="expression" dxfId="124" priority="5">
      <formula>$N15=0</formula>
    </cfRule>
    <cfRule type="expression" dxfId="123" priority="6">
      <formula>$N15=1</formula>
    </cfRule>
  </conditionalFormatting>
  <conditionalFormatting sqref="I15">
    <cfRule type="cellIs" dxfId="122" priority="1" operator="equal">
      <formula>"hoch"</formula>
    </cfRule>
    <cfRule type="cellIs" dxfId="121" priority="2" operator="equal">
      <formula>"mittel"</formula>
    </cfRule>
    <cfRule type="cellIs" dxfId="120" priority="3" operator="equal">
      <formula>"gering"</formula>
    </cfRule>
    <cfRule type="cellIs" dxfId="119" priority="4" operator="equal">
      <formula>"nicht relevant"</formula>
    </cfRule>
  </conditionalFormatting>
  <dataValidations count="1">
    <dataValidation type="list" allowBlank="1" showInputMessage="1" showErrorMessage="1" sqref="I6:I15">
      <formula1>Relevanz</formula1>
    </dataValidation>
  </dataValidations>
  <pageMargins left="0.7" right="0.7" top="0.78740157499999996" bottom="0.78740157499999996" header="0.3" footer="0.3"/>
  <pageSetup paperSize="9" orientation="landscape"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15421" r:id="rId4" name="Group Box 61">
              <controlPr defaultSize="0" autoFill="0" autoPict="0">
                <anchor moveWithCells="1">
                  <from>
                    <xdr:col>2</xdr:col>
                    <xdr:colOff>0</xdr:colOff>
                    <xdr:row>14</xdr:row>
                    <xdr:rowOff>0</xdr:rowOff>
                  </from>
                  <to>
                    <xdr:col>8</xdr:col>
                    <xdr:colOff>0</xdr:colOff>
                    <xdr:row>16</xdr:row>
                    <xdr:rowOff>144780</xdr:rowOff>
                  </to>
                </anchor>
              </controlPr>
            </control>
          </mc:Choice>
        </mc:AlternateContent>
        <mc:AlternateContent xmlns:mc="http://schemas.openxmlformats.org/markup-compatibility/2006">
          <mc:Choice Requires="x14">
            <control shapeId="15428" r:id="rId5" name="Group Box 68">
              <controlPr defaultSize="0" autoFill="0" autoPict="0" altText="">
                <anchor moveWithCells="1">
                  <from>
                    <xdr:col>2</xdr:col>
                    <xdr:colOff>0</xdr:colOff>
                    <xdr:row>8</xdr:row>
                    <xdr:rowOff>487680</xdr:rowOff>
                  </from>
                  <to>
                    <xdr:col>8</xdr:col>
                    <xdr:colOff>0</xdr:colOff>
                    <xdr:row>11</xdr:row>
                    <xdr:rowOff>167640</xdr:rowOff>
                  </to>
                </anchor>
              </controlPr>
            </control>
          </mc:Choice>
        </mc:AlternateContent>
        <mc:AlternateContent xmlns:mc="http://schemas.openxmlformats.org/markup-compatibility/2006">
          <mc:Choice Requires="x14">
            <control shapeId="15434" r:id="rId6" name="Option Button 74">
              <controlPr defaultSize="0" autoFill="0" autoLine="0" autoPict="0">
                <anchor moveWithCells="1">
                  <from>
                    <xdr:col>2</xdr:col>
                    <xdr:colOff>83820</xdr:colOff>
                    <xdr:row>5</xdr:row>
                    <xdr:rowOff>99060</xdr:rowOff>
                  </from>
                  <to>
                    <xdr:col>2</xdr:col>
                    <xdr:colOff>274320</xdr:colOff>
                    <xdr:row>5</xdr:row>
                    <xdr:rowOff>274320</xdr:rowOff>
                  </to>
                </anchor>
              </controlPr>
            </control>
          </mc:Choice>
        </mc:AlternateContent>
        <mc:AlternateContent xmlns:mc="http://schemas.openxmlformats.org/markup-compatibility/2006">
          <mc:Choice Requires="x14">
            <control shapeId="15435" r:id="rId7" name="Group Box 75">
              <controlPr defaultSize="0" autoFill="0" autoPict="0" altText="">
                <anchor moveWithCells="1">
                  <from>
                    <xdr:col>2</xdr:col>
                    <xdr:colOff>0</xdr:colOff>
                    <xdr:row>5</xdr:row>
                    <xdr:rowOff>0</xdr:rowOff>
                  </from>
                  <to>
                    <xdr:col>8</xdr:col>
                    <xdr:colOff>0</xdr:colOff>
                    <xdr:row>6</xdr:row>
                    <xdr:rowOff>0</xdr:rowOff>
                  </to>
                </anchor>
              </controlPr>
            </control>
          </mc:Choice>
        </mc:AlternateContent>
        <mc:AlternateContent xmlns:mc="http://schemas.openxmlformats.org/markup-compatibility/2006">
          <mc:Choice Requires="x14">
            <control shapeId="15436" r:id="rId8" name="Option Button 76">
              <controlPr defaultSize="0" autoFill="0" autoLine="0" autoPict="0">
                <anchor moveWithCells="1">
                  <from>
                    <xdr:col>3</xdr:col>
                    <xdr:colOff>83820</xdr:colOff>
                    <xdr:row>5</xdr:row>
                    <xdr:rowOff>99060</xdr:rowOff>
                  </from>
                  <to>
                    <xdr:col>3</xdr:col>
                    <xdr:colOff>274320</xdr:colOff>
                    <xdr:row>5</xdr:row>
                    <xdr:rowOff>274320</xdr:rowOff>
                  </to>
                </anchor>
              </controlPr>
            </control>
          </mc:Choice>
        </mc:AlternateContent>
        <mc:AlternateContent xmlns:mc="http://schemas.openxmlformats.org/markup-compatibility/2006">
          <mc:Choice Requires="x14">
            <control shapeId="15437" r:id="rId9" name="Option Button 77">
              <controlPr defaultSize="0" autoFill="0" autoLine="0" autoPict="0">
                <anchor moveWithCells="1">
                  <from>
                    <xdr:col>4</xdr:col>
                    <xdr:colOff>83820</xdr:colOff>
                    <xdr:row>5</xdr:row>
                    <xdr:rowOff>99060</xdr:rowOff>
                  </from>
                  <to>
                    <xdr:col>4</xdr:col>
                    <xdr:colOff>274320</xdr:colOff>
                    <xdr:row>5</xdr:row>
                    <xdr:rowOff>274320</xdr:rowOff>
                  </to>
                </anchor>
              </controlPr>
            </control>
          </mc:Choice>
        </mc:AlternateContent>
        <mc:AlternateContent xmlns:mc="http://schemas.openxmlformats.org/markup-compatibility/2006">
          <mc:Choice Requires="x14">
            <control shapeId="15438" r:id="rId10" name="Option Button 78">
              <controlPr defaultSize="0" autoFill="0" autoLine="0" autoPict="0">
                <anchor moveWithCells="1">
                  <from>
                    <xdr:col>5</xdr:col>
                    <xdr:colOff>83820</xdr:colOff>
                    <xdr:row>5</xdr:row>
                    <xdr:rowOff>99060</xdr:rowOff>
                  </from>
                  <to>
                    <xdr:col>5</xdr:col>
                    <xdr:colOff>274320</xdr:colOff>
                    <xdr:row>5</xdr:row>
                    <xdr:rowOff>274320</xdr:rowOff>
                  </to>
                </anchor>
              </controlPr>
            </control>
          </mc:Choice>
        </mc:AlternateContent>
        <mc:AlternateContent xmlns:mc="http://schemas.openxmlformats.org/markup-compatibility/2006">
          <mc:Choice Requires="x14">
            <control shapeId="15439" r:id="rId11" name="Option Button 79">
              <controlPr defaultSize="0" autoFill="0" autoLine="0" autoPict="0">
                <anchor moveWithCells="1">
                  <from>
                    <xdr:col>6</xdr:col>
                    <xdr:colOff>83820</xdr:colOff>
                    <xdr:row>5</xdr:row>
                    <xdr:rowOff>99060</xdr:rowOff>
                  </from>
                  <to>
                    <xdr:col>6</xdr:col>
                    <xdr:colOff>274320</xdr:colOff>
                    <xdr:row>5</xdr:row>
                    <xdr:rowOff>274320</xdr:rowOff>
                  </to>
                </anchor>
              </controlPr>
            </control>
          </mc:Choice>
        </mc:AlternateContent>
        <mc:AlternateContent xmlns:mc="http://schemas.openxmlformats.org/markup-compatibility/2006">
          <mc:Choice Requires="x14">
            <control shapeId="15440" r:id="rId12" name="Option Button 80">
              <controlPr defaultSize="0" autoFill="0" autoLine="0" autoPict="0">
                <anchor moveWithCells="1">
                  <from>
                    <xdr:col>7</xdr:col>
                    <xdr:colOff>83820</xdr:colOff>
                    <xdr:row>5</xdr:row>
                    <xdr:rowOff>99060</xdr:rowOff>
                  </from>
                  <to>
                    <xdr:col>7</xdr:col>
                    <xdr:colOff>274320</xdr:colOff>
                    <xdr:row>5</xdr:row>
                    <xdr:rowOff>274320</xdr:rowOff>
                  </to>
                </anchor>
              </controlPr>
            </control>
          </mc:Choice>
        </mc:AlternateContent>
        <mc:AlternateContent xmlns:mc="http://schemas.openxmlformats.org/markup-compatibility/2006">
          <mc:Choice Requires="x14">
            <control shapeId="15441" r:id="rId13" name="Option Button 81">
              <controlPr defaultSize="0" autoFill="0" autoLine="0" autoPict="0">
                <anchor moveWithCells="1">
                  <from>
                    <xdr:col>2</xdr:col>
                    <xdr:colOff>83820</xdr:colOff>
                    <xdr:row>6</xdr:row>
                    <xdr:rowOff>99060</xdr:rowOff>
                  </from>
                  <to>
                    <xdr:col>2</xdr:col>
                    <xdr:colOff>274320</xdr:colOff>
                    <xdr:row>6</xdr:row>
                    <xdr:rowOff>274320</xdr:rowOff>
                  </to>
                </anchor>
              </controlPr>
            </control>
          </mc:Choice>
        </mc:AlternateContent>
        <mc:AlternateContent xmlns:mc="http://schemas.openxmlformats.org/markup-compatibility/2006">
          <mc:Choice Requires="x14">
            <control shapeId="15442" r:id="rId14" name="Group Box 82">
              <controlPr defaultSize="0" autoFill="0" autoPict="0" altText="">
                <anchor moveWithCells="1">
                  <from>
                    <xdr:col>2</xdr:col>
                    <xdr:colOff>0</xdr:colOff>
                    <xdr:row>6</xdr:row>
                    <xdr:rowOff>0</xdr:rowOff>
                  </from>
                  <to>
                    <xdr:col>8</xdr:col>
                    <xdr:colOff>0</xdr:colOff>
                    <xdr:row>7</xdr:row>
                    <xdr:rowOff>0</xdr:rowOff>
                  </to>
                </anchor>
              </controlPr>
            </control>
          </mc:Choice>
        </mc:AlternateContent>
        <mc:AlternateContent xmlns:mc="http://schemas.openxmlformats.org/markup-compatibility/2006">
          <mc:Choice Requires="x14">
            <control shapeId="15443" r:id="rId15" name="Option Button 83">
              <controlPr defaultSize="0" autoFill="0" autoLine="0" autoPict="0">
                <anchor moveWithCells="1">
                  <from>
                    <xdr:col>3</xdr:col>
                    <xdr:colOff>83820</xdr:colOff>
                    <xdr:row>6</xdr:row>
                    <xdr:rowOff>99060</xdr:rowOff>
                  </from>
                  <to>
                    <xdr:col>3</xdr:col>
                    <xdr:colOff>274320</xdr:colOff>
                    <xdr:row>6</xdr:row>
                    <xdr:rowOff>274320</xdr:rowOff>
                  </to>
                </anchor>
              </controlPr>
            </control>
          </mc:Choice>
        </mc:AlternateContent>
        <mc:AlternateContent xmlns:mc="http://schemas.openxmlformats.org/markup-compatibility/2006">
          <mc:Choice Requires="x14">
            <control shapeId="15444" r:id="rId16" name="Option Button 84">
              <controlPr defaultSize="0" autoFill="0" autoLine="0" autoPict="0">
                <anchor moveWithCells="1">
                  <from>
                    <xdr:col>4</xdr:col>
                    <xdr:colOff>83820</xdr:colOff>
                    <xdr:row>6</xdr:row>
                    <xdr:rowOff>99060</xdr:rowOff>
                  </from>
                  <to>
                    <xdr:col>4</xdr:col>
                    <xdr:colOff>274320</xdr:colOff>
                    <xdr:row>6</xdr:row>
                    <xdr:rowOff>274320</xdr:rowOff>
                  </to>
                </anchor>
              </controlPr>
            </control>
          </mc:Choice>
        </mc:AlternateContent>
        <mc:AlternateContent xmlns:mc="http://schemas.openxmlformats.org/markup-compatibility/2006">
          <mc:Choice Requires="x14">
            <control shapeId="15445" r:id="rId17" name="Option Button 85">
              <controlPr defaultSize="0" autoFill="0" autoLine="0" autoPict="0">
                <anchor moveWithCells="1">
                  <from>
                    <xdr:col>5</xdr:col>
                    <xdr:colOff>83820</xdr:colOff>
                    <xdr:row>6</xdr:row>
                    <xdr:rowOff>99060</xdr:rowOff>
                  </from>
                  <to>
                    <xdr:col>5</xdr:col>
                    <xdr:colOff>274320</xdr:colOff>
                    <xdr:row>6</xdr:row>
                    <xdr:rowOff>274320</xdr:rowOff>
                  </to>
                </anchor>
              </controlPr>
            </control>
          </mc:Choice>
        </mc:AlternateContent>
        <mc:AlternateContent xmlns:mc="http://schemas.openxmlformats.org/markup-compatibility/2006">
          <mc:Choice Requires="x14">
            <control shapeId="15446" r:id="rId18" name="Option Button 86">
              <controlPr defaultSize="0" autoFill="0" autoLine="0" autoPict="0">
                <anchor moveWithCells="1">
                  <from>
                    <xdr:col>6</xdr:col>
                    <xdr:colOff>83820</xdr:colOff>
                    <xdr:row>6</xdr:row>
                    <xdr:rowOff>99060</xdr:rowOff>
                  </from>
                  <to>
                    <xdr:col>6</xdr:col>
                    <xdr:colOff>274320</xdr:colOff>
                    <xdr:row>6</xdr:row>
                    <xdr:rowOff>274320</xdr:rowOff>
                  </to>
                </anchor>
              </controlPr>
            </control>
          </mc:Choice>
        </mc:AlternateContent>
        <mc:AlternateContent xmlns:mc="http://schemas.openxmlformats.org/markup-compatibility/2006">
          <mc:Choice Requires="x14">
            <control shapeId="15447" r:id="rId19" name="Option Button 87">
              <controlPr defaultSize="0" autoFill="0" autoLine="0" autoPict="0">
                <anchor moveWithCells="1">
                  <from>
                    <xdr:col>7</xdr:col>
                    <xdr:colOff>83820</xdr:colOff>
                    <xdr:row>6</xdr:row>
                    <xdr:rowOff>99060</xdr:rowOff>
                  </from>
                  <to>
                    <xdr:col>7</xdr:col>
                    <xdr:colOff>274320</xdr:colOff>
                    <xdr:row>6</xdr:row>
                    <xdr:rowOff>274320</xdr:rowOff>
                  </to>
                </anchor>
              </controlPr>
            </control>
          </mc:Choice>
        </mc:AlternateContent>
        <mc:AlternateContent xmlns:mc="http://schemas.openxmlformats.org/markup-compatibility/2006">
          <mc:Choice Requires="x14">
            <control shapeId="15448" r:id="rId20" name="Option Button 88">
              <controlPr defaultSize="0" autoFill="0" autoLine="0" autoPict="0">
                <anchor moveWithCells="1">
                  <from>
                    <xdr:col>2</xdr:col>
                    <xdr:colOff>83820</xdr:colOff>
                    <xdr:row>7</xdr:row>
                    <xdr:rowOff>99060</xdr:rowOff>
                  </from>
                  <to>
                    <xdr:col>2</xdr:col>
                    <xdr:colOff>274320</xdr:colOff>
                    <xdr:row>7</xdr:row>
                    <xdr:rowOff>274320</xdr:rowOff>
                  </to>
                </anchor>
              </controlPr>
            </control>
          </mc:Choice>
        </mc:AlternateContent>
        <mc:AlternateContent xmlns:mc="http://schemas.openxmlformats.org/markup-compatibility/2006">
          <mc:Choice Requires="x14">
            <control shapeId="15449" r:id="rId21" name="Group Box 89">
              <controlPr defaultSize="0" autoFill="0" autoPict="0" altText="">
                <anchor moveWithCells="1">
                  <from>
                    <xdr:col>2</xdr:col>
                    <xdr:colOff>0</xdr:colOff>
                    <xdr:row>7</xdr:row>
                    <xdr:rowOff>0</xdr:rowOff>
                  </from>
                  <to>
                    <xdr:col>8</xdr:col>
                    <xdr:colOff>0</xdr:colOff>
                    <xdr:row>8</xdr:row>
                    <xdr:rowOff>0</xdr:rowOff>
                  </to>
                </anchor>
              </controlPr>
            </control>
          </mc:Choice>
        </mc:AlternateContent>
        <mc:AlternateContent xmlns:mc="http://schemas.openxmlformats.org/markup-compatibility/2006">
          <mc:Choice Requires="x14">
            <control shapeId="15450" r:id="rId22" name="Option Button 90">
              <controlPr defaultSize="0" autoFill="0" autoLine="0" autoPict="0">
                <anchor moveWithCells="1">
                  <from>
                    <xdr:col>3</xdr:col>
                    <xdr:colOff>83820</xdr:colOff>
                    <xdr:row>7</xdr:row>
                    <xdr:rowOff>99060</xdr:rowOff>
                  </from>
                  <to>
                    <xdr:col>3</xdr:col>
                    <xdr:colOff>274320</xdr:colOff>
                    <xdr:row>7</xdr:row>
                    <xdr:rowOff>274320</xdr:rowOff>
                  </to>
                </anchor>
              </controlPr>
            </control>
          </mc:Choice>
        </mc:AlternateContent>
        <mc:AlternateContent xmlns:mc="http://schemas.openxmlformats.org/markup-compatibility/2006">
          <mc:Choice Requires="x14">
            <control shapeId="15451" r:id="rId23" name="Option Button 91">
              <controlPr defaultSize="0" autoFill="0" autoLine="0" autoPict="0">
                <anchor moveWithCells="1">
                  <from>
                    <xdr:col>4</xdr:col>
                    <xdr:colOff>83820</xdr:colOff>
                    <xdr:row>7</xdr:row>
                    <xdr:rowOff>99060</xdr:rowOff>
                  </from>
                  <to>
                    <xdr:col>4</xdr:col>
                    <xdr:colOff>274320</xdr:colOff>
                    <xdr:row>7</xdr:row>
                    <xdr:rowOff>274320</xdr:rowOff>
                  </to>
                </anchor>
              </controlPr>
            </control>
          </mc:Choice>
        </mc:AlternateContent>
        <mc:AlternateContent xmlns:mc="http://schemas.openxmlformats.org/markup-compatibility/2006">
          <mc:Choice Requires="x14">
            <control shapeId="15452" r:id="rId24" name="Option Button 92">
              <controlPr defaultSize="0" autoFill="0" autoLine="0" autoPict="0">
                <anchor moveWithCells="1">
                  <from>
                    <xdr:col>5</xdr:col>
                    <xdr:colOff>83820</xdr:colOff>
                    <xdr:row>7</xdr:row>
                    <xdr:rowOff>99060</xdr:rowOff>
                  </from>
                  <to>
                    <xdr:col>5</xdr:col>
                    <xdr:colOff>274320</xdr:colOff>
                    <xdr:row>7</xdr:row>
                    <xdr:rowOff>274320</xdr:rowOff>
                  </to>
                </anchor>
              </controlPr>
            </control>
          </mc:Choice>
        </mc:AlternateContent>
        <mc:AlternateContent xmlns:mc="http://schemas.openxmlformats.org/markup-compatibility/2006">
          <mc:Choice Requires="x14">
            <control shapeId="15453" r:id="rId25" name="Option Button 93">
              <controlPr defaultSize="0" autoFill="0" autoLine="0" autoPict="0">
                <anchor moveWithCells="1">
                  <from>
                    <xdr:col>6</xdr:col>
                    <xdr:colOff>83820</xdr:colOff>
                    <xdr:row>7</xdr:row>
                    <xdr:rowOff>99060</xdr:rowOff>
                  </from>
                  <to>
                    <xdr:col>6</xdr:col>
                    <xdr:colOff>274320</xdr:colOff>
                    <xdr:row>7</xdr:row>
                    <xdr:rowOff>274320</xdr:rowOff>
                  </to>
                </anchor>
              </controlPr>
            </control>
          </mc:Choice>
        </mc:AlternateContent>
        <mc:AlternateContent xmlns:mc="http://schemas.openxmlformats.org/markup-compatibility/2006">
          <mc:Choice Requires="x14">
            <control shapeId="15454" r:id="rId26" name="Option Button 94">
              <controlPr defaultSize="0" autoFill="0" autoLine="0" autoPict="0">
                <anchor moveWithCells="1">
                  <from>
                    <xdr:col>7</xdr:col>
                    <xdr:colOff>83820</xdr:colOff>
                    <xdr:row>7</xdr:row>
                    <xdr:rowOff>99060</xdr:rowOff>
                  </from>
                  <to>
                    <xdr:col>7</xdr:col>
                    <xdr:colOff>274320</xdr:colOff>
                    <xdr:row>7</xdr:row>
                    <xdr:rowOff>274320</xdr:rowOff>
                  </to>
                </anchor>
              </controlPr>
            </control>
          </mc:Choice>
        </mc:AlternateContent>
        <mc:AlternateContent xmlns:mc="http://schemas.openxmlformats.org/markup-compatibility/2006">
          <mc:Choice Requires="x14">
            <control shapeId="15455" r:id="rId27" name="Option Button 95">
              <controlPr defaultSize="0" autoFill="0" autoLine="0" autoPict="0">
                <anchor moveWithCells="1">
                  <from>
                    <xdr:col>2</xdr:col>
                    <xdr:colOff>83820</xdr:colOff>
                    <xdr:row>8</xdr:row>
                    <xdr:rowOff>144780</xdr:rowOff>
                  </from>
                  <to>
                    <xdr:col>2</xdr:col>
                    <xdr:colOff>274320</xdr:colOff>
                    <xdr:row>8</xdr:row>
                    <xdr:rowOff>327660</xdr:rowOff>
                  </to>
                </anchor>
              </controlPr>
            </control>
          </mc:Choice>
        </mc:AlternateContent>
        <mc:AlternateContent xmlns:mc="http://schemas.openxmlformats.org/markup-compatibility/2006">
          <mc:Choice Requires="x14">
            <control shapeId="15456" r:id="rId28" name="Group Box 96">
              <controlPr defaultSize="0" autoFill="0" autoPict="0" altText="">
                <anchor moveWithCells="1">
                  <from>
                    <xdr:col>2</xdr:col>
                    <xdr:colOff>0</xdr:colOff>
                    <xdr:row>7</xdr:row>
                    <xdr:rowOff>327660</xdr:rowOff>
                  </from>
                  <to>
                    <xdr:col>8</xdr:col>
                    <xdr:colOff>0</xdr:colOff>
                    <xdr:row>9</xdr:row>
                    <xdr:rowOff>0</xdr:rowOff>
                  </to>
                </anchor>
              </controlPr>
            </control>
          </mc:Choice>
        </mc:AlternateContent>
        <mc:AlternateContent xmlns:mc="http://schemas.openxmlformats.org/markup-compatibility/2006">
          <mc:Choice Requires="x14">
            <control shapeId="15457" r:id="rId29" name="Option Button 97">
              <controlPr defaultSize="0" autoFill="0" autoLine="0" autoPict="0">
                <anchor moveWithCells="1">
                  <from>
                    <xdr:col>3</xdr:col>
                    <xdr:colOff>83820</xdr:colOff>
                    <xdr:row>8</xdr:row>
                    <xdr:rowOff>144780</xdr:rowOff>
                  </from>
                  <to>
                    <xdr:col>3</xdr:col>
                    <xdr:colOff>274320</xdr:colOff>
                    <xdr:row>8</xdr:row>
                    <xdr:rowOff>327660</xdr:rowOff>
                  </to>
                </anchor>
              </controlPr>
            </control>
          </mc:Choice>
        </mc:AlternateContent>
        <mc:AlternateContent xmlns:mc="http://schemas.openxmlformats.org/markup-compatibility/2006">
          <mc:Choice Requires="x14">
            <control shapeId="15458" r:id="rId30" name="Option Button 98">
              <controlPr defaultSize="0" autoFill="0" autoLine="0" autoPict="0">
                <anchor moveWithCells="1">
                  <from>
                    <xdr:col>4</xdr:col>
                    <xdr:colOff>83820</xdr:colOff>
                    <xdr:row>8</xdr:row>
                    <xdr:rowOff>144780</xdr:rowOff>
                  </from>
                  <to>
                    <xdr:col>4</xdr:col>
                    <xdr:colOff>274320</xdr:colOff>
                    <xdr:row>8</xdr:row>
                    <xdr:rowOff>327660</xdr:rowOff>
                  </to>
                </anchor>
              </controlPr>
            </control>
          </mc:Choice>
        </mc:AlternateContent>
        <mc:AlternateContent xmlns:mc="http://schemas.openxmlformats.org/markup-compatibility/2006">
          <mc:Choice Requires="x14">
            <control shapeId="15459" r:id="rId31" name="Option Button 99">
              <controlPr defaultSize="0" autoFill="0" autoLine="0" autoPict="0">
                <anchor moveWithCells="1">
                  <from>
                    <xdr:col>5</xdr:col>
                    <xdr:colOff>83820</xdr:colOff>
                    <xdr:row>8</xdr:row>
                    <xdr:rowOff>144780</xdr:rowOff>
                  </from>
                  <to>
                    <xdr:col>5</xdr:col>
                    <xdr:colOff>274320</xdr:colOff>
                    <xdr:row>8</xdr:row>
                    <xdr:rowOff>327660</xdr:rowOff>
                  </to>
                </anchor>
              </controlPr>
            </control>
          </mc:Choice>
        </mc:AlternateContent>
        <mc:AlternateContent xmlns:mc="http://schemas.openxmlformats.org/markup-compatibility/2006">
          <mc:Choice Requires="x14">
            <control shapeId="15460" r:id="rId32" name="Option Button 100">
              <controlPr defaultSize="0" autoFill="0" autoLine="0" autoPict="0">
                <anchor moveWithCells="1">
                  <from>
                    <xdr:col>6</xdr:col>
                    <xdr:colOff>83820</xdr:colOff>
                    <xdr:row>8</xdr:row>
                    <xdr:rowOff>144780</xdr:rowOff>
                  </from>
                  <to>
                    <xdr:col>6</xdr:col>
                    <xdr:colOff>274320</xdr:colOff>
                    <xdr:row>8</xdr:row>
                    <xdr:rowOff>327660</xdr:rowOff>
                  </to>
                </anchor>
              </controlPr>
            </control>
          </mc:Choice>
        </mc:AlternateContent>
        <mc:AlternateContent xmlns:mc="http://schemas.openxmlformats.org/markup-compatibility/2006">
          <mc:Choice Requires="x14">
            <control shapeId="15461" r:id="rId33" name="Option Button 101">
              <controlPr defaultSize="0" autoFill="0" autoLine="0" autoPict="0">
                <anchor moveWithCells="1">
                  <from>
                    <xdr:col>7</xdr:col>
                    <xdr:colOff>83820</xdr:colOff>
                    <xdr:row>8</xdr:row>
                    <xdr:rowOff>144780</xdr:rowOff>
                  </from>
                  <to>
                    <xdr:col>7</xdr:col>
                    <xdr:colOff>274320</xdr:colOff>
                    <xdr:row>8</xdr:row>
                    <xdr:rowOff>327660</xdr:rowOff>
                  </to>
                </anchor>
              </controlPr>
            </control>
          </mc:Choice>
        </mc:AlternateContent>
        <mc:AlternateContent xmlns:mc="http://schemas.openxmlformats.org/markup-compatibility/2006">
          <mc:Choice Requires="x14">
            <control shapeId="15470" r:id="rId34" name="Group Box 110">
              <controlPr defaultSize="0" autoFill="0" autoPict="0" altText="">
                <anchor moveWithCells="1">
                  <from>
                    <xdr:col>2</xdr:col>
                    <xdr:colOff>0</xdr:colOff>
                    <xdr:row>8</xdr:row>
                    <xdr:rowOff>327660</xdr:rowOff>
                  </from>
                  <to>
                    <xdr:col>8</xdr:col>
                    <xdr:colOff>0</xdr:colOff>
                    <xdr:row>10</xdr:row>
                    <xdr:rowOff>0</xdr:rowOff>
                  </to>
                </anchor>
              </controlPr>
            </control>
          </mc:Choice>
        </mc:AlternateContent>
        <mc:AlternateContent xmlns:mc="http://schemas.openxmlformats.org/markup-compatibility/2006">
          <mc:Choice Requires="x14">
            <control shapeId="15477" r:id="rId35" name="Group Box 117">
              <controlPr defaultSize="0" autoFill="0" autoPict="0" altText="">
                <anchor moveWithCells="1">
                  <from>
                    <xdr:col>2</xdr:col>
                    <xdr:colOff>0</xdr:colOff>
                    <xdr:row>9</xdr:row>
                    <xdr:rowOff>327660</xdr:rowOff>
                  </from>
                  <to>
                    <xdr:col>8</xdr:col>
                    <xdr:colOff>0</xdr:colOff>
                    <xdr:row>11</xdr:row>
                    <xdr:rowOff>167640</xdr:rowOff>
                  </to>
                </anchor>
              </controlPr>
            </control>
          </mc:Choice>
        </mc:AlternateContent>
        <mc:AlternateContent xmlns:mc="http://schemas.openxmlformats.org/markup-compatibility/2006">
          <mc:Choice Requires="x14">
            <control shapeId="15483" r:id="rId36" name="Group Box 123">
              <controlPr defaultSize="0" autoFill="0" autoPict="0" altText="">
                <anchor moveWithCells="1">
                  <from>
                    <xdr:col>2</xdr:col>
                    <xdr:colOff>0</xdr:colOff>
                    <xdr:row>10</xdr:row>
                    <xdr:rowOff>327660</xdr:rowOff>
                  </from>
                  <to>
                    <xdr:col>8</xdr:col>
                    <xdr:colOff>0</xdr:colOff>
                    <xdr:row>12</xdr:row>
                    <xdr:rowOff>0</xdr:rowOff>
                  </to>
                </anchor>
              </controlPr>
            </control>
          </mc:Choice>
        </mc:AlternateContent>
        <mc:AlternateContent xmlns:mc="http://schemas.openxmlformats.org/markup-compatibility/2006">
          <mc:Choice Requires="x14">
            <control shapeId="15484" r:id="rId37" name="Option Button 124">
              <controlPr defaultSize="0" autoFill="0" autoLine="0" autoPict="0">
                <anchor moveWithCells="1">
                  <from>
                    <xdr:col>2</xdr:col>
                    <xdr:colOff>83820</xdr:colOff>
                    <xdr:row>11</xdr:row>
                    <xdr:rowOff>144780</xdr:rowOff>
                  </from>
                  <to>
                    <xdr:col>2</xdr:col>
                    <xdr:colOff>274320</xdr:colOff>
                    <xdr:row>11</xdr:row>
                    <xdr:rowOff>327660</xdr:rowOff>
                  </to>
                </anchor>
              </controlPr>
            </control>
          </mc:Choice>
        </mc:AlternateContent>
        <mc:AlternateContent xmlns:mc="http://schemas.openxmlformats.org/markup-compatibility/2006">
          <mc:Choice Requires="x14">
            <control shapeId="15485" r:id="rId38" name="Group Box 125">
              <controlPr defaultSize="0" autoFill="0" autoPict="0" altText="">
                <anchor moveWithCells="1">
                  <from>
                    <xdr:col>2</xdr:col>
                    <xdr:colOff>0</xdr:colOff>
                    <xdr:row>10</xdr:row>
                    <xdr:rowOff>327660</xdr:rowOff>
                  </from>
                  <to>
                    <xdr:col>8</xdr:col>
                    <xdr:colOff>0</xdr:colOff>
                    <xdr:row>12</xdr:row>
                    <xdr:rowOff>0</xdr:rowOff>
                  </to>
                </anchor>
              </controlPr>
            </control>
          </mc:Choice>
        </mc:AlternateContent>
        <mc:AlternateContent xmlns:mc="http://schemas.openxmlformats.org/markup-compatibility/2006">
          <mc:Choice Requires="x14">
            <control shapeId="15486" r:id="rId39" name="Option Button 126">
              <controlPr defaultSize="0" autoFill="0" autoLine="0" autoPict="0">
                <anchor moveWithCells="1">
                  <from>
                    <xdr:col>3</xdr:col>
                    <xdr:colOff>83820</xdr:colOff>
                    <xdr:row>11</xdr:row>
                    <xdr:rowOff>144780</xdr:rowOff>
                  </from>
                  <to>
                    <xdr:col>3</xdr:col>
                    <xdr:colOff>274320</xdr:colOff>
                    <xdr:row>11</xdr:row>
                    <xdr:rowOff>327660</xdr:rowOff>
                  </to>
                </anchor>
              </controlPr>
            </control>
          </mc:Choice>
        </mc:AlternateContent>
        <mc:AlternateContent xmlns:mc="http://schemas.openxmlformats.org/markup-compatibility/2006">
          <mc:Choice Requires="x14">
            <control shapeId="15487" r:id="rId40" name="Option Button 127">
              <controlPr defaultSize="0" autoFill="0" autoLine="0" autoPict="0">
                <anchor moveWithCells="1">
                  <from>
                    <xdr:col>4</xdr:col>
                    <xdr:colOff>83820</xdr:colOff>
                    <xdr:row>11</xdr:row>
                    <xdr:rowOff>144780</xdr:rowOff>
                  </from>
                  <to>
                    <xdr:col>4</xdr:col>
                    <xdr:colOff>274320</xdr:colOff>
                    <xdr:row>11</xdr:row>
                    <xdr:rowOff>327660</xdr:rowOff>
                  </to>
                </anchor>
              </controlPr>
            </control>
          </mc:Choice>
        </mc:AlternateContent>
        <mc:AlternateContent xmlns:mc="http://schemas.openxmlformats.org/markup-compatibility/2006">
          <mc:Choice Requires="x14">
            <control shapeId="15488" r:id="rId41" name="Option Button 128">
              <controlPr defaultSize="0" autoFill="0" autoLine="0" autoPict="0">
                <anchor moveWithCells="1">
                  <from>
                    <xdr:col>5</xdr:col>
                    <xdr:colOff>83820</xdr:colOff>
                    <xdr:row>11</xdr:row>
                    <xdr:rowOff>144780</xdr:rowOff>
                  </from>
                  <to>
                    <xdr:col>5</xdr:col>
                    <xdr:colOff>274320</xdr:colOff>
                    <xdr:row>11</xdr:row>
                    <xdr:rowOff>327660</xdr:rowOff>
                  </to>
                </anchor>
              </controlPr>
            </control>
          </mc:Choice>
        </mc:AlternateContent>
        <mc:AlternateContent xmlns:mc="http://schemas.openxmlformats.org/markup-compatibility/2006">
          <mc:Choice Requires="x14">
            <control shapeId="15489" r:id="rId42" name="Option Button 129">
              <controlPr defaultSize="0" autoFill="0" autoLine="0" autoPict="0">
                <anchor moveWithCells="1">
                  <from>
                    <xdr:col>6</xdr:col>
                    <xdr:colOff>83820</xdr:colOff>
                    <xdr:row>11</xdr:row>
                    <xdr:rowOff>144780</xdr:rowOff>
                  </from>
                  <to>
                    <xdr:col>6</xdr:col>
                    <xdr:colOff>274320</xdr:colOff>
                    <xdr:row>11</xdr:row>
                    <xdr:rowOff>327660</xdr:rowOff>
                  </to>
                </anchor>
              </controlPr>
            </control>
          </mc:Choice>
        </mc:AlternateContent>
        <mc:AlternateContent xmlns:mc="http://schemas.openxmlformats.org/markup-compatibility/2006">
          <mc:Choice Requires="x14">
            <control shapeId="15490" r:id="rId43" name="Option Button 130">
              <controlPr defaultSize="0" autoFill="0" autoLine="0" autoPict="0">
                <anchor moveWithCells="1">
                  <from>
                    <xdr:col>7</xdr:col>
                    <xdr:colOff>83820</xdr:colOff>
                    <xdr:row>11</xdr:row>
                    <xdr:rowOff>144780</xdr:rowOff>
                  </from>
                  <to>
                    <xdr:col>7</xdr:col>
                    <xdr:colOff>274320</xdr:colOff>
                    <xdr:row>11</xdr:row>
                    <xdr:rowOff>327660</xdr:rowOff>
                  </to>
                </anchor>
              </controlPr>
            </control>
          </mc:Choice>
        </mc:AlternateContent>
        <mc:AlternateContent xmlns:mc="http://schemas.openxmlformats.org/markup-compatibility/2006">
          <mc:Choice Requires="x14">
            <control shapeId="15491" r:id="rId44" name="Group Box 131">
              <controlPr defaultSize="0" autoFill="0" autoPict="0" altText="">
                <anchor moveWithCells="1">
                  <from>
                    <xdr:col>2</xdr:col>
                    <xdr:colOff>0</xdr:colOff>
                    <xdr:row>11</xdr:row>
                    <xdr:rowOff>327660</xdr:rowOff>
                  </from>
                  <to>
                    <xdr:col>8</xdr:col>
                    <xdr:colOff>0</xdr:colOff>
                    <xdr:row>13</xdr:row>
                    <xdr:rowOff>0</xdr:rowOff>
                  </to>
                </anchor>
              </controlPr>
            </control>
          </mc:Choice>
        </mc:AlternateContent>
        <mc:AlternateContent xmlns:mc="http://schemas.openxmlformats.org/markup-compatibility/2006">
          <mc:Choice Requires="x14">
            <control shapeId="15492" r:id="rId45" name="Option Button 132">
              <controlPr defaultSize="0" autoFill="0" autoLine="0" autoPict="0">
                <anchor moveWithCells="1">
                  <from>
                    <xdr:col>2</xdr:col>
                    <xdr:colOff>83820</xdr:colOff>
                    <xdr:row>12</xdr:row>
                    <xdr:rowOff>83820</xdr:rowOff>
                  </from>
                  <to>
                    <xdr:col>2</xdr:col>
                    <xdr:colOff>274320</xdr:colOff>
                    <xdr:row>12</xdr:row>
                    <xdr:rowOff>266700</xdr:rowOff>
                  </to>
                </anchor>
              </controlPr>
            </control>
          </mc:Choice>
        </mc:AlternateContent>
        <mc:AlternateContent xmlns:mc="http://schemas.openxmlformats.org/markup-compatibility/2006">
          <mc:Choice Requires="x14">
            <control shapeId="15493" r:id="rId46" name="Group Box 133">
              <controlPr defaultSize="0" autoFill="0" autoPict="0" altText="">
                <anchor moveWithCells="1">
                  <from>
                    <xdr:col>2</xdr:col>
                    <xdr:colOff>0</xdr:colOff>
                    <xdr:row>11</xdr:row>
                    <xdr:rowOff>327660</xdr:rowOff>
                  </from>
                  <to>
                    <xdr:col>8</xdr:col>
                    <xdr:colOff>0</xdr:colOff>
                    <xdr:row>13</xdr:row>
                    <xdr:rowOff>0</xdr:rowOff>
                  </to>
                </anchor>
              </controlPr>
            </control>
          </mc:Choice>
        </mc:AlternateContent>
        <mc:AlternateContent xmlns:mc="http://schemas.openxmlformats.org/markup-compatibility/2006">
          <mc:Choice Requires="x14">
            <control shapeId="15494" r:id="rId47" name="Option Button 134">
              <controlPr defaultSize="0" autoFill="0" autoLine="0" autoPict="0">
                <anchor moveWithCells="1">
                  <from>
                    <xdr:col>3</xdr:col>
                    <xdr:colOff>83820</xdr:colOff>
                    <xdr:row>12</xdr:row>
                    <xdr:rowOff>83820</xdr:rowOff>
                  </from>
                  <to>
                    <xdr:col>3</xdr:col>
                    <xdr:colOff>274320</xdr:colOff>
                    <xdr:row>12</xdr:row>
                    <xdr:rowOff>266700</xdr:rowOff>
                  </to>
                </anchor>
              </controlPr>
            </control>
          </mc:Choice>
        </mc:AlternateContent>
        <mc:AlternateContent xmlns:mc="http://schemas.openxmlformats.org/markup-compatibility/2006">
          <mc:Choice Requires="x14">
            <control shapeId="15495" r:id="rId48" name="Option Button 135">
              <controlPr defaultSize="0" autoFill="0" autoLine="0" autoPict="0">
                <anchor moveWithCells="1">
                  <from>
                    <xdr:col>4</xdr:col>
                    <xdr:colOff>83820</xdr:colOff>
                    <xdr:row>12</xdr:row>
                    <xdr:rowOff>83820</xdr:rowOff>
                  </from>
                  <to>
                    <xdr:col>4</xdr:col>
                    <xdr:colOff>274320</xdr:colOff>
                    <xdr:row>12</xdr:row>
                    <xdr:rowOff>266700</xdr:rowOff>
                  </to>
                </anchor>
              </controlPr>
            </control>
          </mc:Choice>
        </mc:AlternateContent>
        <mc:AlternateContent xmlns:mc="http://schemas.openxmlformats.org/markup-compatibility/2006">
          <mc:Choice Requires="x14">
            <control shapeId="15496" r:id="rId49" name="Option Button 136">
              <controlPr defaultSize="0" autoFill="0" autoLine="0" autoPict="0">
                <anchor moveWithCells="1">
                  <from>
                    <xdr:col>5</xdr:col>
                    <xdr:colOff>83820</xdr:colOff>
                    <xdr:row>12</xdr:row>
                    <xdr:rowOff>83820</xdr:rowOff>
                  </from>
                  <to>
                    <xdr:col>5</xdr:col>
                    <xdr:colOff>274320</xdr:colOff>
                    <xdr:row>12</xdr:row>
                    <xdr:rowOff>266700</xdr:rowOff>
                  </to>
                </anchor>
              </controlPr>
            </control>
          </mc:Choice>
        </mc:AlternateContent>
        <mc:AlternateContent xmlns:mc="http://schemas.openxmlformats.org/markup-compatibility/2006">
          <mc:Choice Requires="x14">
            <control shapeId="15497" r:id="rId50" name="Option Button 137">
              <controlPr defaultSize="0" autoFill="0" autoLine="0" autoPict="0">
                <anchor moveWithCells="1">
                  <from>
                    <xdr:col>6</xdr:col>
                    <xdr:colOff>83820</xdr:colOff>
                    <xdr:row>12</xdr:row>
                    <xdr:rowOff>83820</xdr:rowOff>
                  </from>
                  <to>
                    <xdr:col>6</xdr:col>
                    <xdr:colOff>274320</xdr:colOff>
                    <xdr:row>12</xdr:row>
                    <xdr:rowOff>266700</xdr:rowOff>
                  </to>
                </anchor>
              </controlPr>
            </control>
          </mc:Choice>
        </mc:AlternateContent>
        <mc:AlternateContent xmlns:mc="http://schemas.openxmlformats.org/markup-compatibility/2006">
          <mc:Choice Requires="x14">
            <control shapeId="15498" r:id="rId51" name="Option Button 138">
              <controlPr defaultSize="0" autoFill="0" autoLine="0" autoPict="0">
                <anchor moveWithCells="1">
                  <from>
                    <xdr:col>7</xdr:col>
                    <xdr:colOff>83820</xdr:colOff>
                    <xdr:row>12</xdr:row>
                    <xdr:rowOff>83820</xdr:rowOff>
                  </from>
                  <to>
                    <xdr:col>7</xdr:col>
                    <xdr:colOff>274320</xdr:colOff>
                    <xdr:row>12</xdr:row>
                    <xdr:rowOff>266700</xdr:rowOff>
                  </to>
                </anchor>
              </controlPr>
            </control>
          </mc:Choice>
        </mc:AlternateContent>
        <mc:AlternateContent xmlns:mc="http://schemas.openxmlformats.org/markup-compatibility/2006">
          <mc:Choice Requires="x14">
            <control shapeId="15499" r:id="rId52" name="Group Box 139">
              <controlPr defaultSize="0" autoFill="0" autoPict="0" altText="">
                <anchor moveWithCells="1">
                  <from>
                    <xdr:col>2</xdr:col>
                    <xdr:colOff>0</xdr:colOff>
                    <xdr:row>12</xdr:row>
                    <xdr:rowOff>327660</xdr:rowOff>
                  </from>
                  <to>
                    <xdr:col>8</xdr:col>
                    <xdr:colOff>0</xdr:colOff>
                    <xdr:row>13</xdr:row>
                    <xdr:rowOff>502920</xdr:rowOff>
                  </to>
                </anchor>
              </controlPr>
            </control>
          </mc:Choice>
        </mc:AlternateContent>
        <mc:AlternateContent xmlns:mc="http://schemas.openxmlformats.org/markup-compatibility/2006">
          <mc:Choice Requires="x14">
            <control shapeId="15500" r:id="rId53" name="Option Button 140">
              <controlPr defaultSize="0" autoFill="0" autoLine="0" autoPict="0">
                <anchor moveWithCells="1">
                  <from>
                    <xdr:col>2</xdr:col>
                    <xdr:colOff>83820</xdr:colOff>
                    <xdr:row>13</xdr:row>
                    <xdr:rowOff>243840</xdr:rowOff>
                  </from>
                  <to>
                    <xdr:col>2</xdr:col>
                    <xdr:colOff>274320</xdr:colOff>
                    <xdr:row>13</xdr:row>
                    <xdr:rowOff>426720</xdr:rowOff>
                  </to>
                </anchor>
              </controlPr>
            </control>
          </mc:Choice>
        </mc:AlternateContent>
        <mc:AlternateContent xmlns:mc="http://schemas.openxmlformats.org/markup-compatibility/2006">
          <mc:Choice Requires="x14">
            <control shapeId="15501" r:id="rId54" name="Group Box 141">
              <controlPr defaultSize="0" autoFill="0" autoPict="0" altText="">
                <anchor moveWithCells="1">
                  <from>
                    <xdr:col>2</xdr:col>
                    <xdr:colOff>0</xdr:colOff>
                    <xdr:row>12</xdr:row>
                    <xdr:rowOff>327660</xdr:rowOff>
                  </from>
                  <to>
                    <xdr:col>8</xdr:col>
                    <xdr:colOff>0</xdr:colOff>
                    <xdr:row>13</xdr:row>
                    <xdr:rowOff>502920</xdr:rowOff>
                  </to>
                </anchor>
              </controlPr>
            </control>
          </mc:Choice>
        </mc:AlternateContent>
        <mc:AlternateContent xmlns:mc="http://schemas.openxmlformats.org/markup-compatibility/2006">
          <mc:Choice Requires="x14">
            <control shapeId="15502" r:id="rId55" name="Option Button 142">
              <controlPr defaultSize="0" autoFill="0" autoLine="0" autoPict="0">
                <anchor moveWithCells="1">
                  <from>
                    <xdr:col>3</xdr:col>
                    <xdr:colOff>83820</xdr:colOff>
                    <xdr:row>13</xdr:row>
                    <xdr:rowOff>243840</xdr:rowOff>
                  </from>
                  <to>
                    <xdr:col>3</xdr:col>
                    <xdr:colOff>274320</xdr:colOff>
                    <xdr:row>13</xdr:row>
                    <xdr:rowOff>426720</xdr:rowOff>
                  </to>
                </anchor>
              </controlPr>
            </control>
          </mc:Choice>
        </mc:AlternateContent>
        <mc:AlternateContent xmlns:mc="http://schemas.openxmlformats.org/markup-compatibility/2006">
          <mc:Choice Requires="x14">
            <control shapeId="15503" r:id="rId56" name="Option Button 143">
              <controlPr defaultSize="0" autoFill="0" autoLine="0" autoPict="0">
                <anchor moveWithCells="1">
                  <from>
                    <xdr:col>4</xdr:col>
                    <xdr:colOff>83820</xdr:colOff>
                    <xdr:row>13</xdr:row>
                    <xdr:rowOff>243840</xdr:rowOff>
                  </from>
                  <to>
                    <xdr:col>4</xdr:col>
                    <xdr:colOff>274320</xdr:colOff>
                    <xdr:row>13</xdr:row>
                    <xdr:rowOff>426720</xdr:rowOff>
                  </to>
                </anchor>
              </controlPr>
            </control>
          </mc:Choice>
        </mc:AlternateContent>
        <mc:AlternateContent xmlns:mc="http://schemas.openxmlformats.org/markup-compatibility/2006">
          <mc:Choice Requires="x14">
            <control shapeId="15504" r:id="rId57" name="Option Button 144">
              <controlPr defaultSize="0" autoFill="0" autoLine="0" autoPict="0">
                <anchor moveWithCells="1">
                  <from>
                    <xdr:col>5</xdr:col>
                    <xdr:colOff>83820</xdr:colOff>
                    <xdr:row>13</xdr:row>
                    <xdr:rowOff>243840</xdr:rowOff>
                  </from>
                  <to>
                    <xdr:col>5</xdr:col>
                    <xdr:colOff>274320</xdr:colOff>
                    <xdr:row>13</xdr:row>
                    <xdr:rowOff>426720</xdr:rowOff>
                  </to>
                </anchor>
              </controlPr>
            </control>
          </mc:Choice>
        </mc:AlternateContent>
        <mc:AlternateContent xmlns:mc="http://schemas.openxmlformats.org/markup-compatibility/2006">
          <mc:Choice Requires="x14">
            <control shapeId="15505" r:id="rId58" name="Option Button 145">
              <controlPr defaultSize="0" autoFill="0" autoLine="0" autoPict="0">
                <anchor moveWithCells="1">
                  <from>
                    <xdr:col>6</xdr:col>
                    <xdr:colOff>83820</xdr:colOff>
                    <xdr:row>13</xdr:row>
                    <xdr:rowOff>243840</xdr:rowOff>
                  </from>
                  <to>
                    <xdr:col>6</xdr:col>
                    <xdr:colOff>274320</xdr:colOff>
                    <xdr:row>13</xdr:row>
                    <xdr:rowOff>426720</xdr:rowOff>
                  </to>
                </anchor>
              </controlPr>
            </control>
          </mc:Choice>
        </mc:AlternateContent>
        <mc:AlternateContent xmlns:mc="http://schemas.openxmlformats.org/markup-compatibility/2006">
          <mc:Choice Requires="x14">
            <control shapeId="15506" r:id="rId59" name="Option Button 146">
              <controlPr defaultSize="0" autoFill="0" autoLine="0" autoPict="0">
                <anchor moveWithCells="1">
                  <from>
                    <xdr:col>7</xdr:col>
                    <xdr:colOff>83820</xdr:colOff>
                    <xdr:row>13</xdr:row>
                    <xdr:rowOff>243840</xdr:rowOff>
                  </from>
                  <to>
                    <xdr:col>7</xdr:col>
                    <xdr:colOff>274320</xdr:colOff>
                    <xdr:row>13</xdr:row>
                    <xdr:rowOff>426720</xdr:rowOff>
                  </to>
                </anchor>
              </controlPr>
            </control>
          </mc:Choice>
        </mc:AlternateContent>
        <mc:AlternateContent xmlns:mc="http://schemas.openxmlformats.org/markup-compatibility/2006">
          <mc:Choice Requires="x14">
            <control shapeId="15507" r:id="rId60" name="Group Box 147">
              <controlPr defaultSize="0" autoFill="0" autoPict="0" altText="">
                <anchor moveWithCells="1">
                  <from>
                    <xdr:col>2</xdr:col>
                    <xdr:colOff>0</xdr:colOff>
                    <xdr:row>13</xdr:row>
                    <xdr:rowOff>327660</xdr:rowOff>
                  </from>
                  <to>
                    <xdr:col>8</xdr:col>
                    <xdr:colOff>0</xdr:colOff>
                    <xdr:row>14</xdr:row>
                    <xdr:rowOff>167640</xdr:rowOff>
                  </to>
                </anchor>
              </controlPr>
            </control>
          </mc:Choice>
        </mc:AlternateContent>
        <mc:AlternateContent xmlns:mc="http://schemas.openxmlformats.org/markup-compatibility/2006">
          <mc:Choice Requires="x14">
            <control shapeId="15509" r:id="rId61" name="Group Box 149">
              <controlPr defaultSize="0" autoFill="0" autoPict="0" altText="">
                <anchor moveWithCells="1">
                  <from>
                    <xdr:col>2</xdr:col>
                    <xdr:colOff>0</xdr:colOff>
                    <xdr:row>13</xdr:row>
                    <xdr:rowOff>327660</xdr:rowOff>
                  </from>
                  <to>
                    <xdr:col>8</xdr:col>
                    <xdr:colOff>0</xdr:colOff>
                    <xdr:row>14</xdr:row>
                    <xdr:rowOff>167640</xdr:rowOff>
                  </to>
                </anchor>
              </controlPr>
            </control>
          </mc:Choice>
        </mc:AlternateContent>
        <mc:AlternateContent xmlns:mc="http://schemas.openxmlformats.org/markup-compatibility/2006">
          <mc:Choice Requires="x14">
            <control shapeId="15515" r:id="rId62" name="Group Box 155">
              <controlPr defaultSize="0" autoFill="0" autoPict="0" altText="">
                <anchor moveWithCells="1">
                  <from>
                    <xdr:col>2</xdr:col>
                    <xdr:colOff>0</xdr:colOff>
                    <xdr:row>14</xdr:row>
                    <xdr:rowOff>327660</xdr:rowOff>
                  </from>
                  <to>
                    <xdr:col>8</xdr:col>
                    <xdr:colOff>0</xdr:colOff>
                    <xdr:row>16</xdr:row>
                    <xdr:rowOff>144780</xdr:rowOff>
                  </to>
                </anchor>
              </controlPr>
            </control>
          </mc:Choice>
        </mc:AlternateContent>
        <mc:AlternateContent xmlns:mc="http://schemas.openxmlformats.org/markup-compatibility/2006">
          <mc:Choice Requires="x14">
            <control shapeId="15517" r:id="rId63" name="Group Box 157">
              <controlPr defaultSize="0" autoFill="0" autoPict="0" altText="">
                <anchor moveWithCells="1">
                  <from>
                    <xdr:col>2</xdr:col>
                    <xdr:colOff>0</xdr:colOff>
                    <xdr:row>9</xdr:row>
                    <xdr:rowOff>327660</xdr:rowOff>
                  </from>
                  <to>
                    <xdr:col>8</xdr:col>
                    <xdr:colOff>0</xdr:colOff>
                    <xdr:row>11</xdr:row>
                    <xdr:rowOff>167640</xdr:rowOff>
                  </to>
                </anchor>
              </controlPr>
            </control>
          </mc:Choice>
        </mc:AlternateContent>
        <mc:AlternateContent xmlns:mc="http://schemas.openxmlformats.org/markup-compatibility/2006">
          <mc:Choice Requires="x14">
            <control shapeId="15518" r:id="rId64" name="Option Button 158">
              <controlPr defaultSize="0" autoFill="0" autoLine="0" autoPict="0">
                <anchor moveWithCells="1">
                  <from>
                    <xdr:col>2</xdr:col>
                    <xdr:colOff>83820</xdr:colOff>
                    <xdr:row>10</xdr:row>
                    <xdr:rowOff>83820</xdr:rowOff>
                  </from>
                  <to>
                    <xdr:col>2</xdr:col>
                    <xdr:colOff>274320</xdr:colOff>
                    <xdr:row>10</xdr:row>
                    <xdr:rowOff>266700</xdr:rowOff>
                  </to>
                </anchor>
              </controlPr>
            </control>
          </mc:Choice>
        </mc:AlternateContent>
        <mc:AlternateContent xmlns:mc="http://schemas.openxmlformats.org/markup-compatibility/2006">
          <mc:Choice Requires="x14">
            <control shapeId="15519" r:id="rId65" name="Group Box 159">
              <controlPr defaultSize="0" autoFill="0" autoPict="0" altText="">
                <anchor moveWithCells="1">
                  <from>
                    <xdr:col>2</xdr:col>
                    <xdr:colOff>0</xdr:colOff>
                    <xdr:row>9</xdr:row>
                    <xdr:rowOff>327660</xdr:rowOff>
                  </from>
                  <to>
                    <xdr:col>8</xdr:col>
                    <xdr:colOff>0</xdr:colOff>
                    <xdr:row>11</xdr:row>
                    <xdr:rowOff>167640</xdr:rowOff>
                  </to>
                </anchor>
              </controlPr>
            </control>
          </mc:Choice>
        </mc:AlternateContent>
        <mc:AlternateContent xmlns:mc="http://schemas.openxmlformats.org/markup-compatibility/2006">
          <mc:Choice Requires="x14">
            <control shapeId="15520" r:id="rId66" name="Option Button 160">
              <controlPr defaultSize="0" autoFill="0" autoLine="0" autoPict="0">
                <anchor moveWithCells="1">
                  <from>
                    <xdr:col>3</xdr:col>
                    <xdr:colOff>83820</xdr:colOff>
                    <xdr:row>10</xdr:row>
                    <xdr:rowOff>83820</xdr:rowOff>
                  </from>
                  <to>
                    <xdr:col>3</xdr:col>
                    <xdr:colOff>274320</xdr:colOff>
                    <xdr:row>10</xdr:row>
                    <xdr:rowOff>266700</xdr:rowOff>
                  </to>
                </anchor>
              </controlPr>
            </control>
          </mc:Choice>
        </mc:AlternateContent>
        <mc:AlternateContent xmlns:mc="http://schemas.openxmlformats.org/markup-compatibility/2006">
          <mc:Choice Requires="x14">
            <control shapeId="15521" r:id="rId67" name="Option Button 161">
              <controlPr defaultSize="0" autoFill="0" autoLine="0" autoPict="0">
                <anchor moveWithCells="1">
                  <from>
                    <xdr:col>4</xdr:col>
                    <xdr:colOff>83820</xdr:colOff>
                    <xdr:row>10</xdr:row>
                    <xdr:rowOff>83820</xdr:rowOff>
                  </from>
                  <to>
                    <xdr:col>4</xdr:col>
                    <xdr:colOff>274320</xdr:colOff>
                    <xdr:row>10</xdr:row>
                    <xdr:rowOff>266700</xdr:rowOff>
                  </to>
                </anchor>
              </controlPr>
            </control>
          </mc:Choice>
        </mc:AlternateContent>
        <mc:AlternateContent xmlns:mc="http://schemas.openxmlformats.org/markup-compatibility/2006">
          <mc:Choice Requires="x14">
            <control shapeId="15522" r:id="rId68" name="Option Button 162">
              <controlPr defaultSize="0" autoFill="0" autoLine="0" autoPict="0">
                <anchor moveWithCells="1">
                  <from>
                    <xdr:col>5</xdr:col>
                    <xdr:colOff>83820</xdr:colOff>
                    <xdr:row>10</xdr:row>
                    <xdr:rowOff>83820</xdr:rowOff>
                  </from>
                  <to>
                    <xdr:col>5</xdr:col>
                    <xdr:colOff>274320</xdr:colOff>
                    <xdr:row>10</xdr:row>
                    <xdr:rowOff>266700</xdr:rowOff>
                  </to>
                </anchor>
              </controlPr>
            </control>
          </mc:Choice>
        </mc:AlternateContent>
        <mc:AlternateContent xmlns:mc="http://schemas.openxmlformats.org/markup-compatibility/2006">
          <mc:Choice Requires="x14">
            <control shapeId="15523" r:id="rId69" name="Option Button 163">
              <controlPr defaultSize="0" autoFill="0" autoLine="0" autoPict="0">
                <anchor moveWithCells="1">
                  <from>
                    <xdr:col>6</xdr:col>
                    <xdr:colOff>83820</xdr:colOff>
                    <xdr:row>10</xdr:row>
                    <xdr:rowOff>83820</xdr:rowOff>
                  </from>
                  <to>
                    <xdr:col>6</xdr:col>
                    <xdr:colOff>274320</xdr:colOff>
                    <xdr:row>10</xdr:row>
                    <xdr:rowOff>266700</xdr:rowOff>
                  </to>
                </anchor>
              </controlPr>
            </control>
          </mc:Choice>
        </mc:AlternateContent>
        <mc:AlternateContent xmlns:mc="http://schemas.openxmlformats.org/markup-compatibility/2006">
          <mc:Choice Requires="x14">
            <control shapeId="15524" r:id="rId70" name="Option Button 164">
              <controlPr defaultSize="0" autoFill="0" autoLine="0" autoPict="0">
                <anchor moveWithCells="1">
                  <from>
                    <xdr:col>7</xdr:col>
                    <xdr:colOff>83820</xdr:colOff>
                    <xdr:row>10</xdr:row>
                    <xdr:rowOff>83820</xdr:rowOff>
                  </from>
                  <to>
                    <xdr:col>7</xdr:col>
                    <xdr:colOff>274320</xdr:colOff>
                    <xdr:row>10</xdr:row>
                    <xdr:rowOff>266700</xdr:rowOff>
                  </to>
                </anchor>
              </controlPr>
            </control>
          </mc:Choice>
        </mc:AlternateContent>
        <mc:AlternateContent xmlns:mc="http://schemas.openxmlformats.org/markup-compatibility/2006">
          <mc:Choice Requires="x14">
            <control shapeId="15525" r:id="rId71" name="Group Box 165">
              <controlPr defaultSize="0" autoFill="0" autoPict="0" altText="">
                <anchor moveWithCells="1">
                  <from>
                    <xdr:col>2</xdr:col>
                    <xdr:colOff>0</xdr:colOff>
                    <xdr:row>10</xdr:row>
                    <xdr:rowOff>327660</xdr:rowOff>
                  </from>
                  <to>
                    <xdr:col>8</xdr:col>
                    <xdr:colOff>0</xdr:colOff>
                    <xdr:row>12</xdr:row>
                    <xdr:rowOff>0</xdr:rowOff>
                  </to>
                </anchor>
              </controlPr>
            </control>
          </mc:Choice>
        </mc:AlternateContent>
        <mc:AlternateContent xmlns:mc="http://schemas.openxmlformats.org/markup-compatibility/2006">
          <mc:Choice Requires="x14">
            <control shapeId="15526" r:id="rId72" name="Group Box 166">
              <controlPr defaultSize="0" autoFill="0" autoPict="0" altText="">
                <anchor moveWithCells="1">
                  <from>
                    <xdr:col>2</xdr:col>
                    <xdr:colOff>0</xdr:colOff>
                    <xdr:row>10</xdr:row>
                    <xdr:rowOff>327660</xdr:rowOff>
                  </from>
                  <to>
                    <xdr:col>8</xdr:col>
                    <xdr:colOff>0</xdr:colOff>
                    <xdr:row>12</xdr:row>
                    <xdr:rowOff>0</xdr:rowOff>
                  </to>
                </anchor>
              </controlPr>
            </control>
          </mc:Choice>
        </mc:AlternateContent>
        <mc:AlternateContent xmlns:mc="http://schemas.openxmlformats.org/markup-compatibility/2006">
          <mc:Choice Requires="x14">
            <control shapeId="15527" r:id="rId73" name="Group Box 167">
              <controlPr defaultSize="0" autoFill="0" autoPict="0" altText="">
                <anchor moveWithCells="1">
                  <from>
                    <xdr:col>2</xdr:col>
                    <xdr:colOff>0</xdr:colOff>
                    <xdr:row>8</xdr:row>
                    <xdr:rowOff>327660</xdr:rowOff>
                  </from>
                  <to>
                    <xdr:col>8</xdr:col>
                    <xdr:colOff>0</xdr:colOff>
                    <xdr:row>10</xdr:row>
                    <xdr:rowOff>0</xdr:rowOff>
                  </to>
                </anchor>
              </controlPr>
            </control>
          </mc:Choice>
        </mc:AlternateContent>
        <mc:AlternateContent xmlns:mc="http://schemas.openxmlformats.org/markup-compatibility/2006">
          <mc:Choice Requires="x14">
            <control shapeId="15528" r:id="rId74" name="Option Button 168">
              <controlPr defaultSize="0" autoFill="0" autoLine="0" autoPict="0">
                <anchor moveWithCells="1">
                  <from>
                    <xdr:col>2</xdr:col>
                    <xdr:colOff>83820</xdr:colOff>
                    <xdr:row>9</xdr:row>
                    <xdr:rowOff>83820</xdr:rowOff>
                  </from>
                  <to>
                    <xdr:col>2</xdr:col>
                    <xdr:colOff>274320</xdr:colOff>
                    <xdr:row>9</xdr:row>
                    <xdr:rowOff>266700</xdr:rowOff>
                  </to>
                </anchor>
              </controlPr>
            </control>
          </mc:Choice>
        </mc:AlternateContent>
        <mc:AlternateContent xmlns:mc="http://schemas.openxmlformats.org/markup-compatibility/2006">
          <mc:Choice Requires="x14">
            <control shapeId="15529" r:id="rId75" name="Group Box 169">
              <controlPr defaultSize="0" autoFill="0" autoPict="0" altText="">
                <anchor moveWithCells="1">
                  <from>
                    <xdr:col>2</xdr:col>
                    <xdr:colOff>0</xdr:colOff>
                    <xdr:row>8</xdr:row>
                    <xdr:rowOff>327660</xdr:rowOff>
                  </from>
                  <to>
                    <xdr:col>8</xdr:col>
                    <xdr:colOff>0</xdr:colOff>
                    <xdr:row>10</xdr:row>
                    <xdr:rowOff>0</xdr:rowOff>
                  </to>
                </anchor>
              </controlPr>
            </control>
          </mc:Choice>
        </mc:AlternateContent>
        <mc:AlternateContent xmlns:mc="http://schemas.openxmlformats.org/markup-compatibility/2006">
          <mc:Choice Requires="x14">
            <control shapeId="15530" r:id="rId76" name="Option Button 170">
              <controlPr defaultSize="0" autoFill="0" autoLine="0" autoPict="0">
                <anchor moveWithCells="1">
                  <from>
                    <xdr:col>3</xdr:col>
                    <xdr:colOff>83820</xdr:colOff>
                    <xdr:row>9</xdr:row>
                    <xdr:rowOff>83820</xdr:rowOff>
                  </from>
                  <to>
                    <xdr:col>3</xdr:col>
                    <xdr:colOff>274320</xdr:colOff>
                    <xdr:row>9</xdr:row>
                    <xdr:rowOff>266700</xdr:rowOff>
                  </to>
                </anchor>
              </controlPr>
            </control>
          </mc:Choice>
        </mc:AlternateContent>
        <mc:AlternateContent xmlns:mc="http://schemas.openxmlformats.org/markup-compatibility/2006">
          <mc:Choice Requires="x14">
            <control shapeId="15531" r:id="rId77" name="Option Button 171">
              <controlPr defaultSize="0" autoFill="0" autoLine="0" autoPict="0">
                <anchor moveWithCells="1">
                  <from>
                    <xdr:col>4</xdr:col>
                    <xdr:colOff>83820</xdr:colOff>
                    <xdr:row>9</xdr:row>
                    <xdr:rowOff>83820</xdr:rowOff>
                  </from>
                  <to>
                    <xdr:col>4</xdr:col>
                    <xdr:colOff>274320</xdr:colOff>
                    <xdr:row>9</xdr:row>
                    <xdr:rowOff>266700</xdr:rowOff>
                  </to>
                </anchor>
              </controlPr>
            </control>
          </mc:Choice>
        </mc:AlternateContent>
        <mc:AlternateContent xmlns:mc="http://schemas.openxmlformats.org/markup-compatibility/2006">
          <mc:Choice Requires="x14">
            <control shapeId="15532" r:id="rId78" name="Option Button 172">
              <controlPr defaultSize="0" autoFill="0" autoLine="0" autoPict="0">
                <anchor moveWithCells="1">
                  <from>
                    <xdr:col>5</xdr:col>
                    <xdr:colOff>83820</xdr:colOff>
                    <xdr:row>9</xdr:row>
                    <xdr:rowOff>83820</xdr:rowOff>
                  </from>
                  <to>
                    <xdr:col>5</xdr:col>
                    <xdr:colOff>274320</xdr:colOff>
                    <xdr:row>9</xdr:row>
                    <xdr:rowOff>266700</xdr:rowOff>
                  </to>
                </anchor>
              </controlPr>
            </control>
          </mc:Choice>
        </mc:AlternateContent>
        <mc:AlternateContent xmlns:mc="http://schemas.openxmlformats.org/markup-compatibility/2006">
          <mc:Choice Requires="x14">
            <control shapeId="15533" r:id="rId79" name="Option Button 173">
              <controlPr defaultSize="0" autoFill="0" autoLine="0" autoPict="0">
                <anchor moveWithCells="1">
                  <from>
                    <xdr:col>6</xdr:col>
                    <xdr:colOff>83820</xdr:colOff>
                    <xdr:row>9</xdr:row>
                    <xdr:rowOff>83820</xdr:rowOff>
                  </from>
                  <to>
                    <xdr:col>6</xdr:col>
                    <xdr:colOff>274320</xdr:colOff>
                    <xdr:row>9</xdr:row>
                    <xdr:rowOff>266700</xdr:rowOff>
                  </to>
                </anchor>
              </controlPr>
            </control>
          </mc:Choice>
        </mc:AlternateContent>
        <mc:AlternateContent xmlns:mc="http://schemas.openxmlformats.org/markup-compatibility/2006">
          <mc:Choice Requires="x14">
            <control shapeId="15534" r:id="rId80" name="Option Button 174">
              <controlPr defaultSize="0" autoFill="0" autoLine="0" autoPict="0">
                <anchor moveWithCells="1">
                  <from>
                    <xdr:col>7</xdr:col>
                    <xdr:colOff>83820</xdr:colOff>
                    <xdr:row>9</xdr:row>
                    <xdr:rowOff>83820</xdr:rowOff>
                  </from>
                  <to>
                    <xdr:col>7</xdr:col>
                    <xdr:colOff>274320</xdr:colOff>
                    <xdr:row>9</xdr:row>
                    <xdr:rowOff>266700</xdr:rowOff>
                  </to>
                </anchor>
              </controlPr>
            </control>
          </mc:Choice>
        </mc:AlternateContent>
        <mc:AlternateContent xmlns:mc="http://schemas.openxmlformats.org/markup-compatibility/2006">
          <mc:Choice Requires="x14">
            <control shapeId="15535" r:id="rId81" name="Group Box 175">
              <controlPr defaultSize="0" autoFill="0" autoPict="0" altText="">
                <anchor moveWithCells="1">
                  <from>
                    <xdr:col>2</xdr:col>
                    <xdr:colOff>0</xdr:colOff>
                    <xdr:row>9</xdr:row>
                    <xdr:rowOff>327660</xdr:rowOff>
                  </from>
                  <to>
                    <xdr:col>8</xdr:col>
                    <xdr:colOff>0</xdr:colOff>
                    <xdr:row>11</xdr:row>
                    <xdr:rowOff>167640</xdr:rowOff>
                  </to>
                </anchor>
              </controlPr>
            </control>
          </mc:Choice>
        </mc:AlternateContent>
        <mc:AlternateContent xmlns:mc="http://schemas.openxmlformats.org/markup-compatibility/2006">
          <mc:Choice Requires="x14">
            <control shapeId="15536" r:id="rId82" name="Group Box 176">
              <controlPr defaultSize="0" autoFill="0" autoPict="0" altText="">
                <anchor moveWithCells="1">
                  <from>
                    <xdr:col>2</xdr:col>
                    <xdr:colOff>0</xdr:colOff>
                    <xdr:row>9</xdr:row>
                    <xdr:rowOff>327660</xdr:rowOff>
                  </from>
                  <to>
                    <xdr:col>8</xdr:col>
                    <xdr:colOff>0</xdr:colOff>
                    <xdr:row>11</xdr:row>
                    <xdr:rowOff>167640</xdr:rowOff>
                  </to>
                </anchor>
              </controlPr>
            </control>
          </mc:Choice>
        </mc:AlternateContent>
        <mc:AlternateContent xmlns:mc="http://schemas.openxmlformats.org/markup-compatibility/2006">
          <mc:Choice Requires="x14">
            <control shapeId="15537" r:id="rId83" name="Group Box 177">
              <controlPr defaultSize="0" autoFill="0" autoPict="0" altText="">
                <anchor moveWithCells="1">
                  <from>
                    <xdr:col>2</xdr:col>
                    <xdr:colOff>0</xdr:colOff>
                    <xdr:row>8</xdr:row>
                    <xdr:rowOff>327660</xdr:rowOff>
                  </from>
                  <to>
                    <xdr:col>8</xdr:col>
                    <xdr:colOff>0</xdr:colOff>
                    <xdr:row>10</xdr:row>
                    <xdr:rowOff>0</xdr:rowOff>
                  </to>
                </anchor>
              </controlPr>
            </control>
          </mc:Choice>
        </mc:AlternateContent>
        <mc:AlternateContent xmlns:mc="http://schemas.openxmlformats.org/markup-compatibility/2006">
          <mc:Choice Requires="x14">
            <control shapeId="15538" r:id="rId84" name="Group Box 178">
              <controlPr defaultSize="0" autoFill="0" autoPict="0" altText="">
                <anchor moveWithCells="1">
                  <from>
                    <xdr:col>2</xdr:col>
                    <xdr:colOff>0</xdr:colOff>
                    <xdr:row>8</xdr:row>
                    <xdr:rowOff>327660</xdr:rowOff>
                  </from>
                  <to>
                    <xdr:col>8</xdr:col>
                    <xdr:colOff>0</xdr:colOff>
                    <xdr:row>10</xdr:row>
                    <xdr:rowOff>0</xdr:rowOff>
                  </to>
                </anchor>
              </controlPr>
            </control>
          </mc:Choice>
        </mc:AlternateContent>
        <mc:AlternateContent xmlns:mc="http://schemas.openxmlformats.org/markup-compatibility/2006">
          <mc:Choice Requires="x14">
            <control shapeId="15539" r:id="rId85" name="Option Button 179">
              <controlPr defaultSize="0" autoFill="0" autoLine="0" autoPict="0">
                <anchor moveWithCells="1">
                  <from>
                    <xdr:col>2</xdr:col>
                    <xdr:colOff>83820</xdr:colOff>
                    <xdr:row>14</xdr:row>
                    <xdr:rowOff>144780</xdr:rowOff>
                  </from>
                  <to>
                    <xdr:col>2</xdr:col>
                    <xdr:colOff>274320</xdr:colOff>
                    <xdr:row>14</xdr:row>
                    <xdr:rowOff>327660</xdr:rowOff>
                  </to>
                </anchor>
              </controlPr>
            </control>
          </mc:Choice>
        </mc:AlternateContent>
        <mc:AlternateContent xmlns:mc="http://schemas.openxmlformats.org/markup-compatibility/2006">
          <mc:Choice Requires="x14">
            <control shapeId="15540" r:id="rId86" name="Group Box 180">
              <controlPr defaultSize="0" autoFill="0" autoPict="0" altText="">
                <anchor moveWithCells="1">
                  <from>
                    <xdr:col>2</xdr:col>
                    <xdr:colOff>0</xdr:colOff>
                    <xdr:row>13</xdr:row>
                    <xdr:rowOff>327660</xdr:rowOff>
                  </from>
                  <to>
                    <xdr:col>8</xdr:col>
                    <xdr:colOff>0</xdr:colOff>
                    <xdr:row>14</xdr:row>
                    <xdr:rowOff>167640</xdr:rowOff>
                  </to>
                </anchor>
              </controlPr>
            </control>
          </mc:Choice>
        </mc:AlternateContent>
        <mc:AlternateContent xmlns:mc="http://schemas.openxmlformats.org/markup-compatibility/2006">
          <mc:Choice Requires="x14">
            <control shapeId="15541" r:id="rId87" name="Option Button 181">
              <controlPr defaultSize="0" autoFill="0" autoLine="0" autoPict="0">
                <anchor moveWithCells="1">
                  <from>
                    <xdr:col>3</xdr:col>
                    <xdr:colOff>83820</xdr:colOff>
                    <xdr:row>14</xdr:row>
                    <xdr:rowOff>144780</xdr:rowOff>
                  </from>
                  <to>
                    <xdr:col>3</xdr:col>
                    <xdr:colOff>274320</xdr:colOff>
                    <xdr:row>14</xdr:row>
                    <xdr:rowOff>327660</xdr:rowOff>
                  </to>
                </anchor>
              </controlPr>
            </control>
          </mc:Choice>
        </mc:AlternateContent>
        <mc:AlternateContent xmlns:mc="http://schemas.openxmlformats.org/markup-compatibility/2006">
          <mc:Choice Requires="x14">
            <control shapeId="15542" r:id="rId88" name="Option Button 182">
              <controlPr defaultSize="0" autoFill="0" autoLine="0" autoPict="0">
                <anchor moveWithCells="1">
                  <from>
                    <xdr:col>4</xdr:col>
                    <xdr:colOff>83820</xdr:colOff>
                    <xdr:row>14</xdr:row>
                    <xdr:rowOff>144780</xdr:rowOff>
                  </from>
                  <to>
                    <xdr:col>4</xdr:col>
                    <xdr:colOff>274320</xdr:colOff>
                    <xdr:row>14</xdr:row>
                    <xdr:rowOff>327660</xdr:rowOff>
                  </to>
                </anchor>
              </controlPr>
            </control>
          </mc:Choice>
        </mc:AlternateContent>
        <mc:AlternateContent xmlns:mc="http://schemas.openxmlformats.org/markup-compatibility/2006">
          <mc:Choice Requires="x14">
            <control shapeId="15543" r:id="rId89" name="Option Button 183">
              <controlPr defaultSize="0" autoFill="0" autoLine="0" autoPict="0">
                <anchor moveWithCells="1">
                  <from>
                    <xdr:col>5</xdr:col>
                    <xdr:colOff>83820</xdr:colOff>
                    <xdr:row>14</xdr:row>
                    <xdr:rowOff>144780</xdr:rowOff>
                  </from>
                  <to>
                    <xdr:col>5</xdr:col>
                    <xdr:colOff>274320</xdr:colOff>
                    <xdr:row>14</xdr:row>
                    <xdr:rowOff>327660</xdr:rowOff>
                  </to>
                </anchor>
              </controlPr>
            </control>
          </mc:Choice>
        </mc:AlternateContent>
        <mc:AlternateContent xmlns:mc="http://schemas.openxmlformats.org/markup-compatibility/2006">
          <mc:Choice Requires="x14">
            <control shapeId="15544" r:id="rId90" name="Option Button 184">
              <controlPr defaultSize="0" autoFill="0" autoLine="0" autoPict="0">
                <anchor moveWithCells="1">
                  <from>
                    <xdr:col>6</xdr:col>
                    <xdr:colOff>83820</xdr:colOff>
                    <xdr:row>14</xdr:row>
                    <xdr:rowOff>144780</xdr:rowOff>
                  </from>
                  <to>
                    <xdr:col>6</xdr:col>
                    <xdr:colOff>274320</xdr:colOff>
                    <xdr:row>14</xdr:row>
                    <xdr:rowOff>327660</xdr:rowOff>
                  </to>
                </anchor>
              </controlPr>
            </control>
          </mc:Choice>
        </mc:AlternateContent>
        <mc:AlternateContent xmlns:mc="http://schemas.openxmlformats.org/markup-compatibility/2006">
          <mc:Choice Requires="x14">
            <control shapeId="15545" r:id="rId91" name="Option Button 185">
              <controlPr defaultSize="0" autoFill="0" autoLine="0" autoPict="0">
                <anchor moveWithCells="1">
                  <from>
                    <xdr:col>7</xdr:col>
                    <xdr:colOff>83820</xdr:colOff>
                    <xdr:row>14</xdr:row>
                    <xdr:rowOff>144780</xdr:rowOff>
                  </from>
                  <to>
                    <xdr:col>7</xdr:col>
                    <xdr:colOff>274320</xdr:colOff>
                    <xdr:row>14</xdr:row>
                    <xdr:rowOff>327660</xdr:rowOff>
                  </to>
                </anchor>
              </controlPr>
            </control>
          </mc:Choice>
        </mc:AlternateContent>
        <mc:AlternateContent xmlns:mc="http://schemas.openxmlformats.org/markup-compatibility/2006">
          <mc:Choice Requires="x14">
            <control shapeId="15546" r:id="rId92" name="Group Box 186">
              <controlPr defaultSize="0" autoFill="0" autoPict="0" altText="">
                <anchor moveWithCells="1">
                  <from>
                    <xdr:col>2</xdr:col>
                    <xdr:colOff>0</xdr:colOff>
                    <xdr:row>14</xdr:row>
                    <xdr:rowOff>327660</xdr:rowOff>
                  </from>
                  <to>
                    <xdr:col>8</xdr:col>
                    <xdr:colOff>0</xdr:colOff>
                    <xdr:row>16</xdr:row>
                    <xdr:rowOff>144780</xdr:rowOff>
                  </to>
                </anchor>
              </controlPr>
            </control>
          </mc:Choice>
        </mc:AlternateContent>
        <mc:AlternateContent xmlns:mc="http://schemas.openxmlformats.org/markup-compatibility/2006">
          <mc:Choice Requires="x14">
            <control shapeId="15547" r:id="rId93" name="Group Box 187">
              <controlPr defaultSize="0" autoFill="0" autoPict="0" altText="">
                <anchor moveWithCells="1">
                  <from>
                    <xdr:col>2</xdr:col>
                    <xdr:colOff>0</xdr:colOff>
                    <xdr:row>14</xdr:row>
                    <xdr:rowOff>327660</xdr:rowOff>
                  </from>
                  <to>
                    <xdr:col>8</xdr:col>
                    <xdr:colOff>0</xdr:colOff>
                    <xdr:row>16</xdr:row>
                    <xdr:rowOff>144780</xdr:rowOff>
                  </to>
                </anchor>
              </controlPr>
            </control>
          </mc:Choice>
        </mc:AlternateContent>
        <mc:AlternateContent xmlns:mc="http://schemas.openxmlformats.org/markup-compatibility/2006">
          <mc:Choice Requires="x14">
            <control shapeId="15548" r:id="rId94" name="Group Box 188">
              <controlPr defaultSize="0" autoFill="0" autoPict="0" altText="">
                <anchor moveWithCells="1">
                  <from>
                    <xdr:col>2</xdr:col>
                    <xdr:colOff>0</xdr:colOff>
                    <xdr:row>14</xdr:row>
                    <xdr:rowOff>327660</xdr:rowOff>
                  </from>
                  <to>
                    <xdr:col>8</xdr:col>
                    <xdr:colOff>0</xdr:colOff>
                    <xdr:row>16</xdr:row>
                    <xdr:rowOff>144780</xdr:rowOff>
                  </to>
                </anchor>
              </controlPr>
            </control>
          </mc:Choice>
        </mc:AlternateContent>
        <mc:AlternateContent xmlns:mc="http://schemas.openxmlformats.org/markup-compatibility/2006">
          <mc:Choice Requires="x14">
            <control shapeId="15549" r:id="rId95" name="Group Box 189">
              <controlPr defaultSize="0" autoFill="0" autoPict="0" altText="">
                <anchor moveWithCells="1">
                  <from>
                    <xdr:col>2</xdr:col>
                    <xdr:colOff>0</xdr:colOff>
                    <xdr:row>14</xdr:row>
                    <xdr:rowOff>327660</xdr:rowOff>
                  </from>
                  <to>
                    <xdr:col>8</xdr:col>
                    <xdr:colOff>0</xdr:colOff>
                    <xdr:row>16</xdr:row>
                    <xdr:rowOff>144780</xdr:rowOff>
                  </to>
                </anchor>
              </controlPr>
            </control>
          </mc:Choice>
        </mc:AlternateContent>
        <mc:AlternateContent xmlns:mc="http://schemas.openxmlformats.org/markup-compatibility/2006">
          <mc:Choice Requires="x14">
            <control shapeId="15550" r:id="rId96" name="Group Box 190">
              <controlPr defaultSize="0" autoFill="0" autoPict="0" altText="">
                <anchor moveWithCells="1">
                  <from>
                    <xdr:col>2</xdr:col>
                    <xdr:colOff>0</xdr:colOff>
                    <xdr:row>14</xdr:row>
                    <xdr:rowOff>327660</xdr:rowOff>
                  </from>
                  <to>
                    <xdr:col>8</xdr:col>
                    <xdr:colOff>0</xdr:colOff>
                    <xdr:row>16</xdr:row>
                    <xdr:rowOff>144780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tabColor rgb="FFBDC9CD"/>
  </sheetPr>
  <dimension ref="A2:S33"/>
  <sheetViews>
    <sheetView showGridLines="0" zoomScaleNormal="100" workbookViewId="0">
      <selection activeCell="I10" sqref="I10"/>
    </sheetView>
  </sheetViews>
  <sheetFormatPr baseColWidth="10" defaultRowHeight="14.4" x14ac:dyDescent="0.3"/>
  <cols>
    <col min="1" max="1" width="7.44140625" customWidth="1"/>
    <col min="2" max="2" width="60.6640625" customWidth="1"/>
    <col min="3" max="8" width="5.33203125" customWidth="1"/>
    <col min="9" max="9" width="14.5546875" customWidth="1"/>
    <col min="10" max="10" width="44.44140625" customWidth="1"/>
    <col min="11" max="12" width="11.44140625" style="50"/>
    <col min="13" max="13" width="11.44140625" style="52" customWidth="1"/>
    <col min="14" max="14" width="11.44140625" style="52"/>
    <col min="15" max="15" width="22.33203125" style="52" customWidth="1"/>
    <col min="16" max="19" width="11.44140625" style="52"/>
  </cols>
  <sheetData>
    <row r="2" spans="1:17" ht="21.6" thickBot="1" x14ac:dyDescent="0.45">
      <c r="B2" s="37" t="s">
        <v>39</v>
      </c>
      <c r="C2" s="38"/>
      <c r="D2" s="38"/>
      <c r="E2" s="38"/>
      <c r="F2" s="38"/>
      <c r="G2" s="38"/>
      <c r="H2" s="38"/>
      <c r="I2" s="38"/>
      <c r="J2" s="38"/>
      <c r="M2" s="51"/>
    </row>
    <row r="3" spans="1:17" ht="15.6" thickTop="1" thickBot="1" x14ac:dyDescent="0.35">
      <c r="A3" s="64"/>
      <c r="C3" s="87"/>
      <c r="D3" s="87"/>
      <c r="E3" s="87"/>
      <c r="F3" s="87"/>
      <c r="G3" s="87"/>
      <c r="H3" s="87"/>
      <c r="I3" s="87"/>
      <c r="J3" s="87"/>
      <c r="M3" s="102"/>
    </row>
    <row r="4" spans="1:17" ht="87" customHeight="1" x14ac:dyDescent="0.3">
      <c r="B4" s="319" t="s">
        <v>7</v>
      </c>
      <c r="C4" s="118" t="s">
        <v>17</v>
      </c>
      <c r="D4" s="119" t="s">
        <v>68</v>
      </c>
      <c r="E4" s="119" t="s">
        <v>69</v>
      </c>
      <c r="F4" s="119" t="s">
        <v>70</v>
      </c>
      <c r="G4" s="119" t="s">
        <v>71</v>
      </c>
      <c r="H4" s="120"/>
      <c r="I4" s="309" t="s">
        <v>26</v>
      </c>
      <c r="J4" s="311" t="s">
        <v>25</v>
      </c>
      <c r="K4" s="23"/>
      <c r="M4" s="313" t="s">
        <v>27</v>
      </c>
      <c r="N4" s="313" t="s">
        <v>16</v>
      </c>
      <c r="O4" s="314" t="s">
        <v>28</v>
      </c>
      <c r="P4" s="306" t="s">
        <v>73</v>
      </c>
      <c r="Q4" s="306" t="s">
        <v>72</v>
      </c>
    </row>
    <row r="5" spans="1:17" ht="15.75" customHeight="1" thickBot="1" x14ac:dyDescent="0.35">
      <c r="B5" s="321"/>
      <c r="C5" s="115">
        <v>1</v>
      </c>
      <c r="D5" s="116">
        <v>2</v>
      </c>
      <c r="E5" s="116">
        <v>3</v>
      </c>
      <c r="F5" s="116">
        <v>4</v>
      </c>
      <c r="G5" s="116">
        <v>5</v>
      </c>
      <c r="H5" s="117" t="s">
        <v>15</v>
      </c>
      <c r="I5" s="315"/>
      <c r="J5" s="316"/>
      <c r="K5" s="23"/>
      <c r="M5" s="313"/>
      <c r="N5" s="313"/>
      <c r="O5" s="314"/>
      <c r="P5" s="306"/>
      <c r="Q5" s="306"/>
    </row>
    <row r="6" spans="1:17" ht="39.6" x14ac:dyDescent="0.3">
      <c r="B6" s="17" t="s">
        <v>50</v>
      </c>
      <c r="C6" s="65"/>
      <c r="D6" s="66"/>
      <c r="E6" s="66"/>
      <c r="F6" s="66"/>
      <c r="G6" s="66"/>
      <c r="H6" s="109"/>
      <c r="I6" s="49"/>
      <c r="J6" s="67"/>
      <c r="K6" s="114">
        <f>H6</f>
        <v>0</v>
      </c>
      <c r="L6" s="103" t="str">
        <f>IF(K6=6,"0",IF(K6=0,"-",K6))</f>
        <v>-</v>
      </c>
      <c r="M6" s="104" t="str">
        <f t="shared" ref="M6:M12" si="0">IF(ISTEXT(B6),IFERROR(VLOOKUP(I6,Relevanz_fur_Unternehmen,2,0),""),"")</f>
        <v/>
      </c>
      <c r="N6" s="105" t="str">
        <f>IFERROR(L6*M6,"-")</f>
        <v>-</v>
      </c>
      <c r="O6" s="105" t="str">
        <f t="shared" ref="O6:O12" si="1">IFERROR(IF((M6*L6)&gt;0,"ja","nein"),"")</f>
        <v/>
      </c>
      <c r="P6" s="106">
        <f>IF(K6&gt;0,ISNUMBER(K6)*ISTEXT(I6),0)</f>
        <v>0</v>
      </c>
      <c r="Q6" s="106" t="str">
        <f t="shared" ref="Q6:Q12" si="2">IF(ISNUMBER(K6),IF(K6&gt;0,"x",""),"")</f>
        <v/>
      </c>
    </row>
    <row r="7" spans="1:17" ht="25.5" customHeight="1" x14ac:dyDescent="0.3">
      <c r="B7" s="18" t="s">
        <v>51</v>
      </c>
      <c r="C7" s="68"/>
      <c r="D7" s="69"/>
      <c r="E7" s="69"/>
      <c r="F7" s="69"/>
      <c r="G7" s="69"/>
      <c r="H7" s="110"/>
      <c r="I7" s="49"/>
      <c r="J7" s="32"/>
      <c r="K7" s="114">
        <f t="shared" ref="K7:K12" si="3">H7</f>
        <v>0</v>
      </c>
      <c r="L7" s="103" t="str">
        <f t="shared" ref="L7:L12" si="4">IF(K7=6,"0",IF(K7=0,"-",K7))</f>
        <v>-</v>
      </c>
      <c r="M7" s="104" t="str">
        <f t="shared" si="0"/>
        <v/>
      </c>
      <c r="N7" s="105" t="str">
        <f t="shared" ref="N7:N12" si="5">IFERROR(L7*M7,"-")</f>
        <v>-</v>
      </c>
      <c r="O7" s="105" t="str">
        <f t="shared" si="1"/>
        <v/>
      </c>
      <c r="P7" s="106">
        <f t="shared" ref="P7:P12" si="6">IF(K7&gt;0,ISNUMBER(K7)*ISTEXT(I7),0)</f>
        <v>0</v>
      </c>
      <c r="Q7" s="106" t="str">
        <f t="shared" si="2"/>
        <v/>
      </c>
    </row>
    <row r="8" spans="1:17" ht="25.5" customHeight="1" x14ac:dyDescent="0.3">
      <c r="B8" s="19" t="s">
        <v>80</v>
      </c>
      <c r="C8" s="71"/>
      <c r="D8" s="72"/>
      <c r="E8" s="72"/>
      <c r="F8" s="72"/>
      <c r="G8" s="72"/>
      <c r="H8" s="111"/>
      <c r="I8" s="49"/>
      <c r="J8" s="36"/>
      <c r="K8" s="114">
        <f t="shared" si="3"/>
        <v>0</v>
      </c>
      <c r="L8" s="103" t="str">
        <f t="shared" si="4"/>
        <v>-</v>
      </c>
      <c r="M8" s="104" t="str">
        <f t="shared" si="0"/>
        <v/>
      </c>
      <c r="N8" s="105" t="str">
        <f t="shared" si="5"/>
        <v>-</v>
      </c>
      <c r="O8" s="105" t="str">
        <f t="shared" si="1"/>
        <v/>
      </c>
      <c r="P8" s="106">
        <f t="shared" si="6"/>
        <v>0</v>
      </c>
      <c r="Q8" s="106" t="str">
        <f t="shared" si="2"/>
        <v/>
      </c>
    </row>
    <row r="9" spans="1:17" ht="26.4" x14ac:dyDescent="0.3">
      <c r="B9" s="18" t="s">
        <v>52</v>
      </c>
      <c r="C9" s="68"/>
      <c r="D9" s="69"/>
      <c r="E9" s="69"/>
      <c r="F9" s="69"/>
      <c r="G9" s="69"/>
      <c r="H9" s="110"/>
      <c r="I9" s="49"/>
      <c r="J9" s="32"/>
      <c r="K9" s="114">
        <f t="shared" si="3"/>
        <v>0</v>
      </c>
      <c r="L9" s="103" t="str">
        <f t="shared" si="4"/>
        <v>-</v>
      </c>
      <c r="M9" s="104" t="str">
        <f t="shared" si="0"/>
        <v/>
      </c>
      <c r="N9" s="105" t="str">
        <f t="shared" si="5"/>
        <v>-</v>
      </c>
      <c r="O9" s="105" t="str">
        <f t="shared" si="1"/>
        <v/>
      </c>
      <c r="P9" s="106">
        <f t="shared" si="6"/>
        <v>0</v>
      </c>
      <c r="Q9" s="106" t="str">
        <f t="shared" si="2"/>
        <v/>
      </c>
    </row>
    <row r="10" spans="1:17" ht="25.5" customHeight="1" x14ac:dyDescent="0.3">
      <c r="B10" s="296" t="s">
        <v>215</v>
      </c>
      <c r="C10" s="71"/>
      <c r="D10" s="72"/>
      <c r="E10" s="72"/>
      <c r="F10" s="72"/>
      <c r="G10" s="72"/>
      <c r="H10" s="111"/>
      <c r="I10" s="49"/>
      <c r="J10" s="36"/>
      <c r="K10" s="114">
        <f t="shared" si="3"/>
        <v>0</v>
      </c>
      <c r="L10" s="103" t="str">
        <f t="shared" si="4"/>
        <v>-</v>
      </c>
      <c r="M10" s="104" t="str">
        <f t="shared" si="0"/>
        <v/>
      </c>
      <c r="N10" s="105" t="str">
        <f t="shared" si="5"/>
        <v>-</v>
      </c>
      <c r="O10" s="105" t="str">
        <f t="shared" si="1"/>
        <v/>
      </c>
      <c r="P10" s="106">
        <f t="shared" si="6"/>
        <v>0</v>
      </c>
      <c r="Q10" s="106" t="str">
        <f t="shared" si="2"/>
        <v/>
      </c>
    </row>
    <row r="11" spans="1:17" ht="26.4" x14ac:dyDescent="0.3">
      <c r="B11" s="20" t="s">
        <v>53</v>
      </c>
      <c r="C11" s="68"/>
      <c r="D11" s="69"/>
      <c r="E11" s="69"/>
      <c r="F11" s="69"/>
      <c r="G11" s="69"/>
      <c r="H11" s="110"/>
      <c r="I11" s="49"/>
      <c r="J11" s="32"/>
      <c r="K11" s="114">
        <f t="shared" si="3"/>
        <v>0</v>
      </c>
      <c r="L11" s="103" t="str">
        <f t="shared" si="4"/>
        <v>-</v>
      </c>
      <c r="M11" s="104" t="str">
        <f t="shared" si="0"/>
        <v/>
      </c>
      <c r="N11" s="105" t="str">
        <f t="shared" si="5"/>
        <v>-</v>
      </c>
      <c r="O11" s="105" t="str">
        <f t="shared" si="1"/>
        <v/>
      </c>
      <c r="P11" s="106">
        <f t="shared" si="6"/>
        <v>0</v>
      </c>
      <c r="Q11" s="106" t="str">
        <f t="shared" si="2"/>
        <v/>
      </c>
    </row>
    <row r="12" spans="1:17" ht="28.8" customHeight="1" thickBot="1" x14ac:dyDescent="0.35">
      <c r="B12" s="25" t="s">
        <v>60</v>
      </c>
      <c r="C12" s="77"/>
      <c r="D12" s="78"/>
      <c r="E12" s="78"/>
      <c r="F12" s="78"/>
      <c r="G12" s="78"/>
      <c r="H12" s="123"/>
      <c r="I12" s="88"/>
      <c r="J12" s="33"/>
      <c r="K12" s="114">
        <f t="shared" si="3"/>
        <v>0</v>
      </c>
      <c r="L12" s="103" t="str">
        <f t="shared" si="4"/>
        <v>-</v>
      </c>
      <c r="M12" s="104" t="str">
        <f t="shared" si="0"/>
        <v/>
      </c>
      <c r="N12" s="105" t="str">
        <f t="shared" si="5"/>
        <v>-</v>
      </c>
      <c r="O12" s="105" t="str">
        <f t="shared" si="1"/>
        <v/>
      </c>
      <c r="P12" s="106">
        <f t="shared" si="6"/>
        <v>0</v>
      </c>
      <c r="Q12" s="106" t="str">
        <f t="shared" si="2"/>
        <v/>
      </c>
    </row>
    <row r="13" spans="1:17" x14ac:dyDescent="0.3">
      <c r="B13" s="21"/>
      <c r="C13" s="82"/>
      <c r="D13" s="82"/>
      <c r="E13" s="82"/>
      <c r="F13" s="82"/>
      <c r="G13" s="82"/>
      <c r="H13" s="82"/>
      <c r="I13" s="64"/>
      <c r="J13" s="64"/>
      <c r="P13" s="106"/>
    </row>
    <row r="14" spans="1:17" x14ac:dyDescent="0.3">
      <c r="B14" s="4" t="s">
        <v>29</v>
      </c>
      <c r="C14" s="41" t="str">
        <f>IFERROR(SUMIF(O6:O12,"ja",N6:N12)/SUMIF(O6:O12,"ja",M6:M12),"-")</f>
        <v>-</v>
      </c>
      <c r="D14" s="40" t="str">
        <f>"("&amp;IFERROR(VLOOKUP(ROUND(C14,0),Einstufung,2),"-")&amp;")"</f>
        <v>(-)</v>
      </c>
      <c r="E14" s="42"/>
      <c r="F14" s="82"/>
      <c r="G14" s="82"/>
      <c r="H14" s="82"/>
      <c r="I14" s="3"/>
      <c r="J14" s="24"/>
    </row>
    <row r="15" spans="1:17" x14ac:dyDescent="0.3">
      <c r="B15" s="5">
        <f>SUM(P6:P12)/COUNT(P6:P12)</f>
        <v>0</v>
      </c>
      <c r="C15" s="43"/>
      <c r="D15" s="84"/>
      <c r="E15" s="44"/>
      <c r="F15" s="85"/>
      <c r="G15" s="85"/>
      <c r="H15" s="85"/>
      <c r="I15" s="45"/>
      <c r="J15" s="1"/>
    </row>
    <row r="16" spans="1:17" x14ac:dyDescent="0.3">
      <c r="C16" s="46"/>
      <c r="D16" s="47"/>
      <c r="E16" s="48"/>
      <c r="F16" s="85"/>
      <c r="G16" s="85"/>
      <c r="H16" s="85"/>
      <c r="I16" s="85"/>
      <c r="J16" s="1"/>
    </row>
    <row r="17" spans="3:10" x14ac:dyDescent="0.3">
      <c r="C17" s="85"/>
      <c r="D17" s="85"/>
      <c r="E17" s="85"/>
      <c r="F17" s="85"/>
      <c r="G17" s="85"/>
      <c r="H17" s="85"/>
      <c r="I17" s="85"/>
      <c r="J17" s="1"/>
    </row>
    <row r="18" spans="3:10" x14ac:dyDescent="0.3">
      <c r="C18" s="85"/>
      <c r="D18" s="85"/>
      <c r="E18" s="85"/>
      <c r="F18" s="85"/>
      <c r="G18" s="85"/>
      <c r="H18" s="85"/>
      <c r="I18" s="85"/>
      <c r="J18" s="1"/>
    </row>
    <row r="19" spans="3:10" x14ac:dyDescent="0.3">
      <c r="C19" s="64"/>
      <c r="D19" s="64"/>
      <c r="E19" s="64"/>
      <c r="F19" s="64"/>
      <c r="G19" s="64"/>
      <c r="H19" s="64"/>
      <c r="I19" s="64"/>
      <c r="J19" s="1"/>
    </row>
    <row r="20" spans="3:10" x14ac:dyDescent="0.3">
      <c r="C20" s="64"/>
      <c r="D20" s="64"/>
      <c r="E20" s="64"/>
      <c r="F20" s="64"/>
      <c r="G20" s="64"/>
      <c r="H20" s="64"/>
      <c r="I20" s="64"/>
      <c r="J20" s="64"/>
    </row>
    <row r="21" spans="3:10" x14ac:dyDescent="0.3">
      <c r="C21" s="64"/>
      <c r="D21" s="64"/>
      <c r="E21" s="64"/>
      <c r="F21" s="64"/>
      <c r="G21" s="64"/>
      <c r="H21" s="64"/>
      <c r="I21" s="64"/>
      <c r="J21" s="64"/>
    </row>
    <row r="22" spans="3:10" x14ac:dyDescent="0.3">
      <c r="C22" s="64"/>
      <c r="D22" s="64"/>
      <c r="E22" s="64"/>
      <c r="F22" s="64"/>
      <c r="G22" s="64"/>
      <c r="H22" s="64"/>
      <c r="I22" s="64"/>
      <c r="J22" s="64"/>
    </row>
    <row r="23" spans="3:10" x14ac:dyDescent="0.3">
      <c r="C23" s="64"/>
      <c r="D23" s="64"/>
      <c r="E23" s="64"/>
      <c r="F23" s="64"/>
      <c r="G23" s="64"/>
      <c r="H23" s="64"/>
      <c r="I23" s="64"/>
      <c r="J23" s="64"/>
    </row>
    <row r="24" spans="3:10" x14ac:dyDescent="0.3">
      <c r="C24" s="64"/>
      <c r="D24" s="64"/>
      <c r="E24" s="64"/>
      <c r="F24" s="64"/>
      <c r="G24" s="64"/>
      <c r="H24" s="64"/>
      <c r="I24" s="64"/>
      <c r="J24" s="64"/>
    </row>
    <row r="25" spans="3:10" x14ac:dyDescent="0.3">
      <c r="C25" s="64"/>
      <c r="D25" s="64"/>
      <c r="E25" s="64"/>
      <c r="F25" s="64"/>
      <c r="G25" s="64"/>
      <c r="H25" s="64"/>
      <c r="I25" s="64"/>
      <c r="J25" s="64"/>
    </row>
    <row r="26" spans="3:10" x14ac:dyDescent="0.3">
      <c r="C26" s="64"/>
      <c r="D26" s="64"/>
      <c r="E26" s="64"/>
      <c r="F26" s="64"/>
      <c r="G26" s="64"/>
      <c r="H26" s="64"/>
      <c r="I26" s="64"/>
      <c r="J26" s="64"/>
    </row>
    <row r="27" spans="3:10" x14ac:dyDescent="0.3">
      <c r="C27" s="64"/>
      <c r="D27" s="64"/>
      <c r="E27" s="64"/>
      <c r="F27" s="64"/>
      <c r="G27" s="64"/>
      <c r="H27" s="64"/>
      <c r="I27" s="64"/>
      <c r="J27" s="64"/>
    </row>
    <row r="28" spans="3:10" x14ac:dyDescent="0.3">
      <c r="C28" s="64"/>
      <c r="D28" s="64"/>
      <c r="E28" s="64"/>
      <c r="F28" s="64"/>
      <c r="G28" s="64"/>
      <c r="H28" s="64"/>
      <c r="I28" s="64"/>
      <c r="J28" s="64"/>
    </row>
    <row r="29" spans="3:10" x14ac:dyDescent="0.3">
      <c r="C29" s="64"/>
      <c r="D29" s="64"/>
      <c r="E29" s="64"/>
      <c r="F29" s="64"/>
      <c r="G29" s="64"/>
      <c r="H29" s="64"/>
      <c r="I29" s="64"/>
      <c r="J29" s="64"/>
    </row>
    <row r="30" spans="3:10" x14ac:dyDescent="0.3">
      <c r="C30" s="64"/>
      <c r="D30" s="64"/>
      <c r="E30" s="64"/>
      <c r="F30" s="64"/>
      <c r="G30" s="64"/>
      <c r="H30" s="64"/>
      <c r="I30" s="64"/>
      <c r="J30" s="64"/>
    </row>
    <row r="31" spans="3:10" x14ac:dyDescent="0.3">
      <c r="C31" s="64"/>
      <c r="D31" s="64"/>
      <c r="E31" s="64"/>
      <c r="F31" s="64"/>
      <c r="G31" s="64"/>
      <c r="H31" s="64"/>
      <c r="I31" s="64"/>
      <c r="J31" s="64"/>
    </row>
    <row r="32" spans="3:10" x14ac:dyDescent="0.3">
      <c r="C32" s="64"/>
      <c r="D32" s="64"/>
      <c r="E32" s="64"/>
      <c r="F32" s="64"/>
      <c r="G32" s="64"/>
      <c r="H32" s="64"/>
      <c r="I32" s="64"/>
      <c r="J32" s="64"/>
    </row>
    <row r="33" spans="3:10" x14ac:dyDescent="0.3">
      <c r="C33" s="64"/>
      <c r="D33" s="64"/>
      <c r="E33" s="64"/>
      <c r="F33" s="64"/>
      <c r="G33" s="64"/>
      <c r="H33" s="64"/>
      <c r="I33" s="64"/>
      <c r="J33" s="64"/>
    </row>
  </sheetData>
  <sheetProtection password="FABD" sheet="1" objects="1" scenarios="1" selectLockedCells="1"/>
  <mergeCells count="8">
    <mergeCell ref="P4:P5"/>
    <mergeCell ref="Q4:Q5"/>
    <mergeCell ref="N4:N5"/>
    <mergeCell ref="O4:O5"/>
    <mergeCell ref="B4:B5"/>
    <mergeCell ref="I4:I5"/>
    <mergeCell ref="J4:J5"/>
    <mergeCell ref="M4:M5"/>
  </mergeCells>
  <conditionalFormatting sqref="C6:H12">
    <cfRule type="expression" dxfId="118" priority="7">
      <formula>$P6=0</formula>
    </cfRule>
    <cfRule type="expression" dxfId="117" priority="8">
      <formula>$P6=1</formula>
    </cfRule>
  </conditionalFormatting>
  <conditionalFormatting sqref="I6:I12">
    <cfRule type="expression" dxfId="116" priority="5">
      <formula>$N6=0</formula>
    </cfRule>
    <cfRule type="expression" dxfId="115" priority="6">
      <formula>$N6=1</formula>
    </cfRule>
  </conditionalFormatting>
  <conditionalFormatting sqref="I6:I12">
    <cfRule type="cellIs" dxfId="114" priority="1" operator="equal">
      <formula>"hoch"</formula>
    </cfRule>
    <cfRule type="cellIs" dxfId="113" priority="2" operator="equal">
      <formula>"mittel"</formula>
    </cfRule>
    <cfRule type="cellIs" dxfId="112" priority="3" operator="equal">
      <formula>"gering"</formula>
    </cfRule>
    <cfRule type="cellIs" dxfId="111" priority="4" operator="equal">
      <formula>"nicht relevant"</formula>
    </cfRule>
  </conditionalFormatting>
  <dataValidations count="1">
    <dataValidation type="list" allowBlank="1" showInputMessage="1" showErrorMessage="1" sqref="I6:I12">
      <formula1>Relevanz</formula1>
    </dataValidation>
  </dataValidations>
  <hyperlinks>
    <hyperlink ref="B10" location="Glossar!Prozess" display="Glossar!Prozess"/>
  </hyperlinks>
  <pageMargins left="0.7" right="0.7" top="0.78740157499999996" bottom="0.78740157499999996" header="0.3" footer="0.3"/>
  <pageSetup paperSize="9" orientation="landscape"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16442" r:id="rId4" name="Option Button 58">
              <controlPr defaultSize="0" autoFill="0" autoLine="0" autoPict="0">
                <anchor moveWithCells="1">
                  <from>
                    <xdr:col>2</xdr:col>
                    <xdr:colOff>83820</xdr:colOff>
                    <xdr:row>10</xdr:row>
                    <xdr:rowOff>76200</xdr:rowOff>
                  </from>
                  <to>
                    <xdr:col>2</xdr:col>
                    <xdr:colOff>274320</xdr:colOff>
                    <xdr:row>10</xdr:row>
                    <xdr:rowOff>251460</xdr:rowOff>
                  </to>
                </anchor>
              </controlPr>
            </control>
          </mc:Choice>
        </mc:AlternateContent>
        <mc:AlternateContent xmlns:mc="http://schemas.openxmlformats.org/markup-compatibility/2006">
          <mc:Choice Requires="x14">
            <control shapeId="16443" r:id="rId5" name="Group Box 59">
              <controlPr defaultSize="0" autoFill="0" autoPict="0">
                <anchor moveWithCells="1">
                  <from>
                    <xdr:col>2</xdr:col>
                    <xdr:colOff>0</xdr:colOff>
                    <xdr:row>10</xdr:row>
                    <xdr:rowOff>0</xdr:rowOff>
                  </from>
                  <to>
                    <xdr:col>8</xdr:col>
                    <xdr:colOff>0</xdr:colOff>
                    <xdr:row>11</xdr:row>
                    <xdr:rowOff>0</xdr:rowOff>
                  </to>
                </anchor>
              </controlPr>
            </control>
          </mc:Choice>
        </mc:AlternateContent>
        <mc:AlternateContent xmlns:mc="http://schemas.openxmlformats.org/markup-compatibility/2006">
          <mc:Choice Requires="x14">
            <control shapeId="16444" r:id="rId6" name="Option Button 60">
              <controlPr defaultSize="0" autoFill="0" autoLine="0" autoPict="0">
                <anchor moveWithCells="1">
                  <from>
                    <xdr:col>3</xdr:col>
                    <xdr:colOff>83820</xdr:colOff>
                    <xdr:row>10</xdr:row>
                    <xdr:rowOff>76200</xdr:rowOff>
                  </from>
                  <to>
                    <xdr:col>3</xdr:col>
                    <xdr:colOff>274320</xdr:colOff>
                    <xdr:row>10</xdr:row>
                    <xdr:rowOff>251460</xdr:rowOff>
                  </to>
                </anchor>
              </controlPr>
            </control>
          </mc:Choice>
        </mc:AlternateContent>
        <mc:AlternateContent xmlns:mc="http://schemas.openxmlformats.org/markup-compatibility/2006">
          <mc:Choice Requires="x14">
            <control shapeId="16445" r:id="rId7" name="Option Button 61">
              <controlPr defaultSize="0" autoFill="0" autoLine="0" autoPict="0">
                <anchor moveWithCells="1">
                  <from>
                    <xdr:col>4</xdr:col>
                    <xdr:colOff>83820</xdr:colOff>
                    <xdr:row>10</xdr:row>
                    <xdr:rowOff>76200</xdr:rowOff>
                  </from>
                  <to>
                    <xdr:col>4</xdr:col>
                    <xdr:colOff>274320</xdr:colOff>
                    <xdr:row>10</xdr:row>
                    <xdr:rowOff>251460</xdr:rowOff>
                  </to>
                </anchor>
              </controlPr>
            </control>
          </mc:Choice>
        </mc:AlternateContent>
        <mc:AlternateContent xmlns:mc="http://schemas.openxmlformats.org/markup-compatibility/2006">
          <mc:Choice Requires="x14">
            <control shapeId="16446" r:id="rId8" name="Option Button 62">
              <controlPr defaultSize="0" autoFill="0" autoLine="0" autoPict="0">
                <anchor moveWithCells="1">
                  <from>
                    <xdr:col>5</xdr:col>
                    <xdr:colOff>83820</xdr:colOff>
                    <xdr:row>10</xdr:row>
                    <xdr:rowOff>76200</xdr:rowOff>
                  </from>
                  <to>
                    <xdr:col>5</xdr:col>
                    <xdr:colOff>274320</xdr:colOff>
                    <xdr:row>10</xdr:row>
                    <xdr:rowOff>251460</xdr:rowOff>
                  </to>
                </anchor>
              </controlPr>
            </control>
          </mc:Choice>
        </mc:AlternateContent>
        <mc:AlternateContent xmlns:mc="http://schemas.openxmlformats.org/markup-compatibility/2006">
          <mc:Choice Requires="x14">
            <control shapeId="16447" r:id="rId9" name="Option Button 63">
              <controlPr defaultSize="0" autoFill="0" autoLine="0" autoPict="0">
                <anchor moveWithCells="1">
                  <from>
                    <xdr:col>6</xdr:col>
                    <xdr:colOff>83820</xdr:colOff>
                    <xdr:row>10</xdr:row>
                    <xdr:rowOff>76200</xdr:rowOff>
                  </from>
                  <to>
                    <xdr:col>6</xdr:col>
                    <xdr:colOff>274320</xdr:colOff>
                    <xdr:row>10</xdr:row>
                    <xdr:rowOff>251460</xdr:rowOff>
                  </to>
                </anchor>
              </controlPr>
            </control>
          </mc:Choice>
        </mc:AlternateContent>
        <mc:AlternateContent xmlns:mc="http://schemas.openxmlformats.org/markup-compatibility/2006">
          <mc:Choice Requires="x14">
            <control shapeId="16448" r:id="rId10" name="Option Button 64">
              <controlPr defaultSize="0" autoFill="0" autoLine="0" autoPict="0">
                <anchor moveWithCells="1">
                  <from>
                    <xdr:col>7</xdr:col>
                    <xdr:colOff>83820</xdr:colOff>
                    <xdr:row>10</xdr:row>
                    <xdr:rowOff>76200</xdr:rowOff>
                  </from>
                  <to>
                    <xdr:col>7</xdr:col>
                    <xdr:colOff>274320</xdr:colOff>
                    <xdr:row>10</xdr:row>
                    <xdr:rowOff>251460</xdr:rowOff>
                  </to>
                </anchor>
              </controlPr>
            </control>
          </mc:Choice>
        </mc:AlternateContent>
        <mc:AlternateContent xmlns:mc="http://schemas.openxmlformats.org/markup-compatibility/2006">
          <mc:Choice Requires="x14">
            <control shapeId="16449" r:id="rId11" name="Option Button 65">
              <controlPr defaultSize="0" autoFill="0" autoLine="0" autoPict="0">
                <anchor moveWithCells="1">
                  <from>
                    <xdr:col>2</xdr:col>
                    <xdr:colOff>83820</xdr:colOff>
                    <xdr:row>9</xdr:row>
                    <xdr:rowOff>60960</xdr:rowOff>
                  </from>
                  <to>
                    <xdr:col>2</xdr:col>
                    <xdr:colOff>274320</xdr:colOff>
                    <xdr:row>9</xdr:row>
                    <xdr:rowOff>243840</xdr:rowOff>
                  </to>
                </anchor>
              </controlPr>
            </control>
          </mc:Choice>
        </mc:AlternateContent>
        <mc:AlternateContent xmlns:mc="http://schemas.openxmlformats.org/markup-compatibility/2006">
          <mc:Choice Requires="x14">
            <control shapeId="16450" r:id="rId12" name="Group Box 66">
              <controlPr defaultSize="0" autoFill="0" autoPict="0" altText="">
                <anchor moveWithCells="1">
                  <from>
                    <xdr:col>2</xdr:col>
                    <xdr:colOff>0</xdr:colOff>
                    <xdr:row>9</xdr:row>
                    <xdr:rowOff>0</xdr:rowOff>
                  </from>
                  <to>
                    <xdr:col>8</xdr:col>
                    <xdr:colOff>0</xdr:colOff>
                    <xdr:row>10</xdr:row>
                    <xdr:rowOff>0</xdr:rowOff>
                  </to>
                </anchor>
              </controlPr>
            </control>
          </mc:Choice>
        </mc:AlternateContent>
        <mc:AlternateContent xmlns:mc="http://schemas.openxmlformats.org/markup-compatibility/2006">
          <mc:Choice Requires="x14">
            <control shapeId="16451" r:id="rId13" name="Option Button 67">
              <controlPr defaultSize="0" autoFill="0" autoLine="0" autoPict="0">
                <anchor moveWithCells="1">
                  <from>
                    <xdr:col>3</xdr:col>
                    <xdr:colOff>83820</xdr:colOff>
                    <xdr:row>9</xdr:row>
                    <xdr:rowOff>60960</xdr:rowOff>
                  </from>
                  <to>
                    <xdr:col>3</xdr:col>
                    <xdr:colOff>274320</xdr:colOff>
                    <xdr:row>9</xdr:row>
                    <xdr:rowOff>243840</xdr:rowOff>
                  </to>
                </anchor>
              </controlPr>
            </control>
          </mc:Choice>
        </mc:AlternateContent>
        <mc:AlternateContent xmlns:mc="http://schemas.openxmlformats.org/markup-compatibility/2006">
          <mc:Choice Requires="x14">
            <control shapeId="16452" r:id="rId14" name="Option Button 68">
              <controlPr defaultSize="0" autoFill="0" autoLine="0" autoPict="0">
                <anchor moveWithCells="1">
                  <from>
                    <xdr:col>4</xdr:col>
                    <xdr:colOff>83820</xdr:colOff>
                    <xdr:row>9</xdr:row>
                    <xdr:rowOff>60960</xdr:rowOff>
                  </from>
                  <to>
                    <xdr:col>4</xdr:col>
                    <xdr:colOff>274320</xdr:colOff>
                    <xdr:row>9</xdr:row>
                    <xdr:rowOff>243840</xdr:rowOff>
                  </to>
                </anchor>
              </controlPr>
            </control>
          </mc:Choice>
        </mc:AlternateContent>
        <mc:AlternateContent xmlns:mc="http://schemas.openxmlformats.org/markup-compatibility/2006">
          <mc:Choice Requires="x14">
            <control shapeId="16453" r:id="rId15" name="Option Button 69">
              <controlPr defaultSize="0" autoFill="0" autoLine="0" autoPict="0">
                <anchor moveWithCells="1">
                  <from>
                    <xdr:col>5</xdr:col>
                    <xdr:colOff>83820</xdr:colOff>
                    <xdr:row>9</xdr:row>
                    <xdr:rowOff>60960</xdr:rowOff>
                  </from>
                  <to>
                    <xdr:col>5</xdr:col>
                    <xdr:colOff>274320</xdr:colOff>
                    <xdr:row>9</xdr:row>
                    <xdr:rowOff>243840</xdr:rowOff>
                  </to>
                </anchor>
              </controlPr>
            </control>
          </mc:Choice>
        </mc:AlternateContent>
        <mc:AlternateContent xmlns:mc="http://schemas.openxmlformats.org/markup-compatibility/2006">
          <mc:Choice Requires="x14">
            <control shapeId="16454" r:id="rId16" name="Option Button 70">
              <controlPr defaultSize="0" autoFill="0" autoLine="0" autoPict="0">
                <anchor moveWithCells="1">
                  <from>
                    <xdr:col>6</xdr:col>
                    <xdr:colOff>83820</xdr:colOff>
                    <xdr:row>9</xdr:row>
                    <xdr:rowOff>60960</xdr:rowOff>
                  </from>
                  <to>
                    <xdr:col>6</xdr:col>
                    <xdr:colOff>274320</xdr:colOff>
                    <xdr:row>9</xdr:row>
                    <xdr:rowOff>243840</xdr:rowOff>
                  </to>
                </anchor>
              </controlPr>
            </control>
          </mc:Choice>
        </mc:AlternateContent>
        <mc:AlternateContent xmlns:mc="http://schemas.openxmlformats.org/markup-compatibility/2006">
          <mc:Choice Requires="x14">
            <control shapeId="16455" r:id="rId17" name="Option Button 71">
              <controlPr defaultSize="0" autoFill="0" autoLine="0" autoPict="0">
                <anchor moveWithCells="1">
                  <from>
                    <xdr:col>7</xdr:col>
                    <xdr:colOff>83820</xdr:colOff>
                    <xdr:row>9</xdr:row>
                    <xdr:rowOff>60960</xdr:rowOff>
                  </from>
                  <to>
                    <xdr:col>7</xdr:col>
                    <xdr:colOff>274320</xdr:colOff>
                    <xdr:row>9</xdr:row>
                    <xdr:rowOff>243840</xdr:rowOff>
                  </to>
                </anchor>
              </controlPr>
            </control>
          </mc:Choice>
        </mc:AlternateContent>
        <mc:AlternateContent xmlns:mc="http://schemas.openxmlformats.org/markup-compatibility/2006">
          <mc:Choice Requires="x14">
            <control shapeId="16456" r:id="rId18" name="Option Button 72">
              <controlPr defaultSize="0" autoFill="0" autoLine="0" autoPict="0">
                <anchor moveWithCells="1">
                  <from>
                    <xdr:col>2</xdr:col>
                    <xdr:colOff>83820</xdr:colOff>
                    <xdr:row>11</xdr:row>
                    <xdr:rowOff>60960</xdr:rowOff>
                  </from>
                  <to>
                    <xdr:col>2</xdr:col>
                    <xdr:colOff>274320</xdr:colOff>
                    <xdr:row>11</xdr:row>
                    <xdr:rowOff>243840</xdr:rowOff>
                  </to>
                </anchor>
              </controlPr>
            </control>
          </mc:Choice>
        </mc:AlternateContent>
        <mc:AlternateContent xmlns:mc="http://schemas.openxmlformats.org/markup-compatibility/2006">
          <mc:Choice Requires="x14">
            <control shapeId="16457" r:id="rId19" name="Group Box 73">
              <controlPr defaultSize="0" autoFill="0" autoPict="0">
                <anchor moveWithCells="1">
                  <from>
                    <xdr:col>2</xdr:col>
                    <xdr:colOff>0</xdr:colOff>
                    <xdr:row>11</xdr:row>
                    <xdr:rowOff>0</xdr:rowOff>
                  </from>
                  <to>
                    <xdr:col>8</xdr:col>
                    <xdr:colOff>0</xdr:colOff>
                    <xdr:row>12</xdr:row>
                    <xdr:rowOff>129540</xdr:rowOff>
                  </to>
                </anchor>
              </controlPr>
            </control>
          </mc:Choice>
        </mc:AlternateContent>
        <mc:AlternateContent xmlns:mc="http://schemas.openxmlformats.org/markup-compatibility/2006">
          <mc:Choice Requires="x14">
            <control shapeId="16458" r:id="rId20" name="Option Button 74">
              <controlPr defaultSize="0" autoFill="0" autoLine="0" autoPict="0">
                <anchor moveWithCells="1">
                  <from>
                    <xdr:col>3</xdr:col>
                    <xdr:colOff>83820</xdr:colOff>
                    <xdr:row>11</xdr:row>
                    <xdr:rowOff>60960</xdr:rowOff>
                  </from>
                  <to>
                    <xdr:col>3</xdr:col>
                    <xdr:colOff>274320</xdr:colOff>
                    <xdr:row>11</xdr:row>
                    <xdr:rowOff>243840</xdr:rowOff>
                  </to>
                </anchor>
              </controlPr>
            </control>
          </mc:Choice>
        </mc:AlternateContent>
        <mc:AlternateContent xmlns:mc="http://schemas.openxmlformats.org/markup-compatibility/2006">
          <mc:Choice Requires="x14">
            <control shapeId="16459" r:id="rId21" name="Option Button 75">
              <controlPr defaultSize="0" autoFill="0" autoLine="0" autoPict="0">
                <anchor moveWithCells="1">
                  <from>
                    <xdr:col>4</xdr:col>
                    <xdr:colOff>83820</xdr:colOff>
                    <xdr:row>11</xdr:row>
                    <xdr:rowOff>60960</xdr:rowOff>
                  </from>
                  <to>
                    <xdr:col>4</xdr:col>
                    <xdr:colOff>274320</xdr:colOff>
                    <xdr:row>11</xdr:row>
                    <xdr:rowOff>243840</xdr:rowOff>
                  </to>
                </anchor>
              </controlPr>
            </control>
          </mc:Choice>
        </mc:AlternateContent>
        <mc:AlternateContent xmlns:mc="http://schemas.openxmlformats.org/markup-compatibility/2006">
          <mc:Choice Requires="x14">
            <control shapeId="16460" r:id="rId22" name="Option Button 76">
              <controlPr defaultSize="0" autoFill="0" autoLine="0" autoPict="0">
                <anchor moveWithCells="1">
                  <from>
                    <xdr:col>5</xdr:col>
                    <xdr:colOff>83820</xdr:colOff>
                    <xdr:row>11</xdr:row>
                    <xdr:rowOff>60960</xdr:rowOff>
                  </from>
                  <to>
                    <xdr:col>5</xdr:col>
                    <xdr:colOff>274320</xdr:colOff>
                    <xdr:row>11</xdr:row>
                    <xdr:rowOff>243840</xdr:rowOff>
                  </to>
                </anchor>
              </controlPr>
            </control>
          </mc:Choice>
        </mc:AlternateContent>
        <mc:AlternateContent xmlns:mc="http://schemas.openxmlformats.org/markup-compatibility/2006">
          <mc:Choice Requires="x14">
            <control shapeId="16461" r:id="rId23" name="Option Button 77">
              <controlPr defaultSize="0" autoFill="0" autoLine="0" autoPict="0">
                <anchor moveWithCells="1">
                  <from>
                    <xdr:col>6</xdr:col>
                    <xdr:colOff>83820</xdr:colOff>
                    <xdr:row>11</xdr:row>
                    <xdr:rowOff>60960</xdr:rowOff>
                  </from>
                  <to>
                    <xdr:col>6</xdr:col>
                    <xdr:colOff>274320</xdr:colOff>
                    <xdr:row>11</xdr:row>
                    <xdr:rowOff>243840</xdr:rowOff>
                  </to>
                </anchor>
              </controlPr>
            </control>
          </mc:Choice>
        </mc:AlternateContent>
        <mc:AlternateContent xmlns:mc="http://schemas.openxmlformats.org/markup-compatibility/2006">
          <mc:Choice Requires="x14">
            <control shapeId="16462" r:id="rId24" name="Option Button 78">
              <controlPr defaultSize="0" autoFill="0" autoLine="0" autoPict="0">
                <anchor moveWithCells="1">
                  <from>
                    <xdr:col>7</xdr:col>
                    <xdr:colOff>83820</xdr:colOff>
                    <xdr:row>11</xdr:row>
                    <xdr:rowOff>60960</xdr:rowOff>
                  </from>
                  <to>
                    <xdr:col>7</xdr:col>
                    <xdr:colOff>274320</xdr:colOff>
                    <xdr:row>11</xdr:row>
                    <xdr:rowOff>243840</xdr:rowOff>
                  </to>
                </anchor>
              </controlPr>
            </control>
          </mc:Choice>
        </mc:AlternateContent>
        <mc:AlternateContent xmlns:mc="http://schemas.openxmlformats.org/markup-compatibility/2006">
          <mc:Choice Requires="x14">
            <control shapeId="16463" r:id="rId25" name="Option Button 79">
              <controlPr defaultSize="0" autoFill="0" autoLine="0" autoPict="0">
                <anchor moveWithCells="1">
                  <from>
                    <xdr:col>2</xdr:col>
                    <xdr:colOff>83820</xdr:colOff>
                    <xdr:row>5</xdr:row>
                    <xdr:rowOff>129540</xdr:rowOff>
                  </from>
                  <to>
                    <xdr:col>2</xdr:col>
                    <xdr:colOff>274320</xdr:colOff>
                    <xdr:row>5</xdr:row>
                    <xdr:rowOff>312420</xdr:rowOff>
                  </to>
                </anchor>
              </controlPr>
            </control>
          </mc:Choice>
        </mc:AlternateContent>
        <mc:AlternateContent xmlns:mc="http://schemas.openxmlformats.org/markup-compatibility/2006">
          <mc:Choice Requires="x14">
            <control shapeId="16464" r:id="rId26" name="Group Box 80">
              <controlPr defaultSize="0" autoFill="0" autoPict="0" altText="">
                <anchor moveWithCells="1">
                  <from>
                    <xdr:col>2</xdr:col>
                    <xdr:colOff>0</xdr:colOff>
                    <xdr:row>4</xdr:row>
                    <xdr:rowOff>198120</xdr:rowOff>
                  </from>
                  <to>
                    <xdr:col>8</xdr:col>
                    <xdr:colOff>0</xdr:colOff>
                    <xdr:row>6</xdr:row>
                    <xdr:rowOff>0</xdr:rowOff>
                  </to>
                </anchor>
              </controlPr>
            </control>
          </mc:Choice>
        </mc:AlternateContent>
        <mc:AlternateContent xmlns:mc="http://schemas.openxmlformats.org/markup-compatibility/2006">
          <mc:Choice Requires="x14">
            <control shapeId="16465" r:id="rId27" name="Option Button 81">
              <controlPr defaultSize="0" autoFill="0" autoLine="0" autoPict="0">
                <anchor moveWithCells="1">
                  <from>
                    <xdr:col>3</xdr:col>
                    <xdr:colOff>83820</xdr:colOff>
                    <xdr:row>5</xdr:row>
                    <xdr:rowOff>129540</xdr:rowOff>
                  </from>
                  <to>
                    <xdr:col>3</xdr:col>
                    <xdr:colOff>274320</xdr:colOff>
                    <xdr:row>5</xdr:row>
                    <xdr:rowOff>312420</xdr:rowOff>
                  </to>
                </anchor>
              </controlPr>
            </control>
          </mc:Choice>
        </mc:AlternateContent>
        <mc:AlternateContent xmlns:mc="http://schemas.openxmlformats.org/markup-compatibility/2006">
          <mc:Choice Requires="x14">
            <control shapeId="16466" r:id="rId28" name="Option Button 82">
              <controlPr defaultSize="0" autoFill="0" autoLine="0" autoPict="0">
                <anchor moveWithCells="1">
                  <from>
                    <xdr:col>4</xdr:col>
                    <xdr:colOff>83820</xdr:colOff>
                    <xdr:row>5</xdr:row>
                    <xdr:rowOff>129540</xdr:rowOff>
                  </from>
                  <to>
                    <xdr:col>4</xdr:col>
                    <xdr:colOff>274320</xdr:colOff>
                    <xdr:row>5</xdr:row>
                    <xdr:rowOff>312420</xdr:rowOff>
                  </to>
                </anchor>
              </controlPr>
            </control>
          </mc:Choice>
        </mc:AlternateContent>
        <mc:AlternateContent xmlns:mc="http://schemas.openxmlformats.org/markup-compatibility/2006">
          <mc:Choice Requires="x14">
            <control shapeId="16467" r:id="rId29" name="Option Button 83">
              <controlPr defaultSize="0" autoFill="0" autoLine="0" autoPict="0">
                <anchor moveWithCells="1">
                  <from>
                    <xdr:col>5</xdr:col>
                    <xdr:colOff>83820</xdr:colOff>
                    <xdr:row>5</xdr:row>
                    <xdr:rowOff>129540</xdr:rowOff>
                  </from>
                  <to>
                    <xdr:col>5</xdr:col>
                    <xdr:colOff>274320</xdr:colOff>
                    <xdr:row>5</xdr:row>
                    <xdr:rowOff>312420</xdr:rowOff>
                  </to>
                </anchor>
              </controlPr>
            </control>
          </mc:Choice>
        </mc:AlternateContent>
        <mc:AlternateContent xmlns:mc="http://schemas.openxmlformats.org/markup-compatibility/2006">
          <mc:Choice Requires="x14">
            <control shapeId="16468" r:id="rId30" name="Option Button 84">
              <controlPr defaultSize="0" autoFill="0" autoLine="0" autoPict="0">
                <anchor moveWithCells="1">
                  <from>
                    <xdr:col>6</xdr:col>
                    <xdr:colOff>83820</xdr:colOff>
                    <xdr:row>5</xdr:row>
                    <xdr:rowOff>129540</xdr:rowOff>
                  </from>
                  <to>
                    <xdr:col>6</xdr:col>
                    <xdr:colOff>274320</xdr:colOff>
                    <xdr:row>5</xdr:row>
                    <xdr:rowOff>312420</xdr:rowOff>
                  </to>
                </anchor>
              </controlPr>
            </control>
          </mc:Choice>
        </mc:AlternateContent>
        <mc:AlternateContent xmlns:mc="http://schemas.openxmlformats.org/markup-compatibility/2006">
          <mc:Choice Requires="x14">
            <control shapeId="16469" r:id="rId31" name="Option Button 85">
              <controlPr defaultSize="0" autoFill="0" autoLine="0" autoPict="0">
                <anchor moveWithCells="1">
                  <from>
                    <xdr:col>7</xdr:col>
                    <xdr:colOff>83820</xdr:colOff>
                    <xdr:row>5</xdr:row>
                    <xdr:rowOff>129540</xdr:rowOff>
                  </from>
                  <to>
                    <xdr:col>7</xdr:col>
                    <xdr:colOff>274320</xdr:colOff>
                    <xdr:row>5</xdr:row>
                    <xdr:rowOff>312420</xdr:rowOff>
                  </to>
                </anchor>
              </controlPr>
            </control>
          </mc:Choice>
        </mc:AlternateContent>
        <mc:AlternateContent xmlns:mc="http://schemas.openxmlformats.org/markup-compatibility/2006">
          <mc:Choice Requires="x14">
            <control shapeId="16470" r:id="rId32" name="Option Button 86">
              <controlPr defaultSize="0" autoFill="0" autoLine="0" autoPict="0">
                <anchor moveWithCells="1">
                  <from>
                    <xdr:col>2</xdr:col>
                    <xdr:colOff>83820</xdr:colOff>
                    <xdr:row>6</xdr:row>
                    <xdr:rowOff>76200</xdr:rowOff>
                  </from>
                  <to>
                    <xdr:col>2</xdr:col>
                    <xdr:colOff>274320</xdr:colOff>
                    <xdr:row>6</xdr:row>
                    <xdr:rowOff>251460</xdr:rowOff>
                  </to>
                </anchor>
              </controlPr>
            </control>
          </mc:Choice>
        </mc:AlternateContent>
        <mc:AlternateContent xmlns:mc="http://schemas.openxmlformats.org/markup-compatibility/2006">
          <mc:Choice Requires="x14">
            <control shapeId="16471" r:id="rId33" name="Group Box 87">
              <controlPr defaultSize="0" autoFill="0" autoPict="0" altText="">
                <anchor moveWithCells="1">
                  <from>
                    <xdr:col>2</xdr:col>
                    <xdr:colOff>0</xdr:colOff>
                    <xdr:row>6</xdr:row>
                    <xdr:rowOff>0</xdr:rowOff>
                  </from>
                  <to>
                    <xdr:col>8</xdr:col>
                    <xdr:colOff>0</xdr:colOff>
                    <xdr:row>7</xdr:row>
                    <xdr:rowOff>0</xdr:rowOff>
                  </to>
                </anchor>
              </controlPr>
            </control>
          </mc:Choice>
        </mc:AlternateContent>
        <mc:AlternateContent xmlns:mc="http://schemas.openxmlformats.org/markup-compatibility/2006">
          <mc:Choice Requires="x14">
            <control shapeId="16472" r:id="rId34" name="Option Button 88">
              <controlPr defaultSize="0" autoFill="0" autoLine="0" autoPict="0">
                <anchor moveWithCells="1">
                  <from>
                    <xdr:col>3</xdr:col>
                    <xdr:colOff>83820</xdr:colOff>
                    <xdr:row>6</xdr:row>
                    <xdr:rowOff>76200</xdr:rowOff>
                  </from>
                  <to>
                    <xdr:col>3</xdr:col>
                    <xdr:colOff>274320</xdr:colOff>
                    <xdr:row>6</xdr:row>
                    <xdr:rowOff>251460</xdr:rowOff>
                  </to>
                </anchor>
              </controlPr>
            </control>
          </mc:Choice>
        </mc:AlternateContent>
        <mc:AlternateContent xmlns:mc="http://schemas.openxmlformats.org/markup-compatibility/2006">
          <mc:Choice Requires="x14">
            <control shapeId="16473" r:id="rId35" name="Option Button 89">
              <controlPr defaultSize="0" autoFill="0" autoLine="0" autoPict="0">
                <anchor moveWithCells="1">
                  <from>
                    <xdr:col>4</xdr:col>
                    <xdr:colOff>83820</xdr:colOff>
                    <xdr:row>6</xdr:row>
                    <xdr:rowOff>76200</xdr:rowOff>
                  </from>
                  <to>
                    <xdr:col>4</xdr:col>
                    <xdr:colOff>274320</xdr:colOff>
                    <xdr:row>6</xdr:row>
                    <xdr:rowOff>251460</xdr:rowOff>
                  </to>
                </anchor>
              </controlPr>
            </control>
          </mc:Choice>
        </mc:AlternateContent>
        <mc:AlternateContent xmlns:mc="http://schemas.openxmlformats.org/markup-compatibility/2006">
          <mc:Choice Requires="x14">
            <control shapeId="16474" r:id="rId36" name="Option Button 90">
              <controlPr defaultSize="0" autoFill="0" autoLine="0" autoPict="0">
                <anchor moveWithCells="1">
                  <from>
                    <xdr:col>5</xdr:col>
                    <xdr:colOff>83820</xdr:colOff>
                    <xdr:row>6</xdr:row>
                    <xdr:rowOff>76200</xdr:rowOff>
                  </from>
                  <to>
                    <xdr:col>5</xdr:col>
                    <xdr:colOff>274320</xdr:colOff>
                    <xdr:row>6</xdr:row>
                    <xdr:rowOff>251460</xdr:rowOff>
                  </to>
                </anchor>
              </controlPr>
            </control>
          </mc:Choice>
        </mc:AlternateContent>
        <mc:AlternateContent xmlns:mc="http://schemas.openxmlformats.org/markup-compatibility/2006">
          <mc:Choice Requires="x14">
            <control shapeId="16475" r:id="rId37" name="Option Button 91">
              <controlPr defaultSize="0" autoFill="0" autoLine="0" autoPict="0">
                <anchor moveWithCells="1">
                  <from>
                    <xdr:col>6</xdr:col>
                    <xdr:colOff>83820</xdr:colOff>
                    <xdr:row>6</xdr:row>
                    <xdr:rowOff>76200</xdr:rowOff>
                  </from>
                  <to>
                    <xdr:col>6</xdr:col>
                    <xdr:colOff>274320</xdr:colOff>
                    <xdr:row>6</xdr:row>
                    <xdr:rowOff>251460</xdr:rowOff>
                  </to>
                </anchor>
              </controlPr>
            </control>
          </mc:Choice>
        </mc:AlternateContent>
        <mc:AlternateContent xmlns:mc="http://schemas.openxmlformats.org/markup-compatibility/2006">
          <mc:Choice Requires="x14">
            <control shapeId="16476" r:id="rId38" name="Option Button 92">
              <controlPr defaultSize="0" autoFill="0" autoLine="0" autoPict="0">
                <anchor moveWithCells="1">
                  <from>
                    <xdr:col>7</xdr:col>
                    <xdr:colOff>83820</xdr:colOff>
                    <xdr:row>6</xdr:row>
                    <xdr:rowOff>76200</xdr:rowOff>
                  </from>
                  <to>
                    <xdr:col>7</xdr:col>
                    <xdr:colOff>274320</xdr:colOff>
                    <xdr:row>6</xdr:row>
                    <xdr:rowOff>251460</xdr:rowOff>
                  </to>
                </anchor>
              </controlPr>
            </control>
          </mc:Choice>
        </mc:AlternateContent>
        <mc:AlternateContent xmlns:mc="http://schemas.openxmlformats.org/markup-compatibility/2006">
          <mc:Choice Requires="x14">
            <control shapeId="16477" r:id="rId39" name="Option Button 93">
              <controlPr defaultSize="0" autoFill="0" autoLine="0" autoPict="0">
                <anchor moveWithCells="1">
                  <from>
                    <xdr:col>2</xdr:col>
                    <xdr:colOff>83820</xdr:colOff>
                    <xdr:row>7</xdr:row>
                    <xdr:rowOff>76200</xdr:rowOff>
                  </from>
                  <to>
                    <xdr:col>2</xdr:col>
                    <xdr:colOff>274320</xdr:colOff>
                    <xdr:row>7</xdr:row>
                    <xdr:rowOff>251460</xdr:rowOff>
                  </to>
                </anchor>
              </controlPr>
            </control>
          </mc:Choice>
        </mc:AlternateContent>
        <mc:AlternateContent xmlns:mc="http://schemas.openxmlformats.org/markup-compatibility/2006">
          <mc:Choice Requires="x14">
            <control shapeId="16478" r:id="rId40" name="Group Box 94">
              <controlPr defaultSize="0" autoFill="0" autoPict="0" altText="">
                <anchor moveWithCells="1">
                  <from>
                    <xdr:col>2</xdr:col>
                    <xdr:colOff>0</xdr:colOff>
                    <xdr:row>7</xdr:row>
                    <xdr:rowOff>0</xdr:rowOff>
                  </from>
                  <to>
                    <xdr:col>8</xdr:col>
                    <xdr:colOff>0</xdr:colOff>
                    <xdr:row>8</xdr:row>
                    <xdr:rowOff>0</xdr:rowOff>
                  </to>
                </anchor>
              </controlPr>
            </control>
          </mc:Choice>
        </mc:AlternateContent>
        <mc:AlternateContent xmlns:mc="http://schemas.openxmlformats.org/markup-compatibility/2006">
          <mc:Choice Requires="x14">
            <control shapeId="16479" r:id="rId41" name="Option Button 95">
              <controlPr defaultSize="0" autoFill="0" autoLine="0" autoPict="0">
                <anchor moveWithCells="1">
                  <from>
                    <xdr:col>3</xdr:col>
                    <xdr:colOff>83820</xdr:colOff>
                    <xdr:row>7</xdr:row>
                    <xdr:rowOff>76200</xdr:rowOff>
                  </from>
                  <to>
                    <xdr:col>3</xdr:col>
                    <xdr:colOff>274320</xdr:colOff>
                    <xdr:row>7</xdr:row>
                    <xdr:rowOff>251460</xdr:rowOff>
                  </to>
                </anchor>
              </controlPr>
            </control>
          </mc:Choice>
        </mc:AlternateContent>
        <mc:AlternateContent xmlns:mc="http://schemas.openxmlformats.org/markup-compatibility/2006">
          <mc:Choice Requires="x14">
            <control shapeId="16480" r:id="rId42" name="Option Button 96">
              <controlPr defaultSize="0" autoFill="0" autoLine="0" autoPict="0">
                <anchor moveWithCells="1">
                  <from>
                    <xdr:col>4</xdr:col>
                    <xdr:colOff>83820</xdr:colOff>
                    <xdr:row>7</xdr:row>
                    <xdr:rowOff>76200</xdr:rowOff>
                  </from>
                  <to>
                    <xdr:col>4</xdr:col>
                    <xdr:colOff>274320</xdr:colOff>
                    <xdr:row>7</xdr:row>
                    <xdr:rowOff>251460</xdr:rowOff>
                  </to>
                </anchor>
              </controlPr>
            </control>
          </mc:Choice>
        </mc:AlternateContent>
        <mc:AlternateContent xmlns:mc="http://schemas.openxmlformats.org/markup-compatibility/2006">
          <mc:Choice Requires="x14">
            <control shapeId="16481" r:id="rId43" name="Option Button 97">
              <controlPr defaultSize="0" autoFill="0" autoLine="0" autoPict="0">
                <anchor moveWithCells="1">
                  <from>
                    <xdr:col>5</xdr:col>
                    <xdr:colOff>83820</xdr:colOff>
                    <xdr:row>7</xdr:row>
                    <xdr:rowOff>76200</xdr:rowOff>
                  </from>
                  <to>
                    <xdr:col>5</xdr:col>
                    <xdr:colOff>274320</xdr:colOff>
                    <xdr:row>7</xdr:row>
                    <xdr:rowOff>251460</xdr:rowOff>
                  </to>
                </anchor>
              </controlPr>
            </control>
          </mc:Choice>
        </mc:AlternateContent>
        <mc:AlternateContent xmlns:mc="http://schemas.openxmlformats.org/markup-compatibility/2006">
          <mc:Choice Requires="x14">
            <control shapeId="16482" r:id="rId44" name="Option Button 98">
              <controlPr defaultSize="0" autoFill="0" autoLine="0" autoPict="0">
                <anchor moveWithCells="1">
                  <from>
                    <xdr:col>6</xdr:col>
                    <xdr:colOff>83820</xdr:colOff>
                    <xdr:row>7</xdr:row>
                    <xdr:rowOff>76200</xdr:rowOff>
                  </from>
                  <to>
                    <xdr:col>6</xdr:col>
                    <xdr:colOff>274320</xdr:colOff>
                    <xdr:row>7</xdr:row>
                    <xdr:rowOff>251460</xdr:rowOff>
                  </to>
                </anchor>
              </controlPr>
            </control>
          </mc:Choice>
        </mc:AlternateContent>
        <mc:AlternateContent xmlns:mc="http://schemas.openxmlformats.org/markup-compatibility/2006">
          <mc:Choice Requires="x14">
            <control shapeId="16483" r:id="rId45" name="Option Button 99">
              <controlPr defaultSize="0" autoFill="0" autoLine="0" autoPict="0">
                <anchor moveWithCells="1">
                  <from>
                    <xdr:col>7</xdr:col>
                    <xdr:colOff>83820</xdr:colOff>
                    <xdr:row>7</xdr:row>
                    <xdr:rowOff>76200</xdr:rowOff>
                  </from>
                  <to>
                    <xdr:col>7</xdr:col>
                    <xdr:colOff>274320</xdr:colOff>
                    <xdr:row>7</xdr:row>
                    <xdr:rowOff>251460</xdr:rowOff>
                  </to>
                </anchor>
              </controlPr>
            </control>
          </mc:Choice>
        </mc:AlternateContent>
        <mc:AlternateContent xmlns:mc="http://schemas.openxmlformats.org/markup-compatibility/2006">
          <mc:Choice Requires="x14">
            <control shapeId="16484" r:id="rId46" name="Option Button 100">
              <controlPr defaultSize="0" autoFill="0" autoLine="0" autoPict="0">
                <anchor moveWithCells="1">
                  <from>
                    <xdr:col>2</xdr:col>
                    <xdr:colOff>83820</xdr:colOff>
                    <xdr:row>8</xdr:row>
                    <xdr:rowOff>76200</xdr:rowOff>
                  </from>
                  <to>
                    <xdr:col>2</xdr:col>
                    <xdr:colOff>274320</xdr:colOff>
                    <xdr:row>8</xdr:row>
                    <xdr:rowOff>251460</xdr:rowOff>
                  </to>
                </anchor>
              </controlPr>
            </control>
          </mc:Choice>
        </mc:AlternateContent>
        <mc:AlternateContent xmlns:mc="http://schemas.openxmlformats.org/markup-compatibility/2006">
          <mc:Choice Requires="x14">
            <control shapeId="16485" r:id="rId47" name="Group Box 101">
              <controlPr defaultSize="0" autoFill="0" autoPict="0" altText="">
                <anchor moveWithCells="1">
                  <from>
                    <xdr:col>2</xdr:col>
                    <xdr:colOff>0</xdr:colOff>
                    <xdr:row>8</xdr:row>
                    <xdr:rowOff>0</xdr:rowOff>
                  </from>
                  <to>
                    <xdr:col>8</xdr:col>
                    <xdr:colOff>0</xdr:colOff>
                    <xdr:row>9</xdr:row>
                    <xdr:rowOff>0</xdr:rowOff>
                  </to>
                </anchor>
              </controlPr>
            </control>
          </mc:Choice>
        </mc:AlternateContent>
        <mc:AlternateContent xmlns:mc="http://schemas.openxmlformats.org/markup-compatibility/2006">
          <mc:Choice Requires="x14">
            <control shapeId="16486" r:id="rId48" name="Option Button 102">
              <controlPr defaultSize="0" autoFill="0" autoLine="0" autoPict="0">
                <anchor moveWithCells="1">
                  <from>
                    <xdr:col>3</xdr:col>
                    <xdr:colOff>83820</xdr:colOff>
                    <xdr:row>8</xdr:row>
                    <xdr:rowOff>76200</xdr:rowOff>
                  </from>
                  <to>
                    <xdr:col>3</xdr:col>
                    <xdr:colOff>274320</xdr:colOff>
                    <xdr:row>8</xdr:row>
                    <xdr:rowOff>251460</xdr:rowOff>
                  </to>
                </anchor>
              </controlPr>
            </control>
          </mc:Choice>
        </mc:AlternateContent>
        <mc:AlternateContent xmlns:mc="http://schemas.openxmlformats.org/markup-compatibility/2006">
          <mc:Choice Requires="x14">
            <control shapeId="16487" r:id="rId49" name="Option Button 103">
              <controlPr defaultSize="0" autoFill="0" autoLine="0" autoPict="0">
                <anchor moveWithCells="1">
                  <from>
                    <xdr:col>4</xdr:col>
                    <xdr:colOff>83820</xdr:colOff>
                    <xdr:row>8</xdr:row>
                    <xdr:rowOff>76200</xdr:rowOff>
                  </from>
                  <to>
                    <xdr:col>4</xdr:col>
                    <xdr:colOff>274320</xdr:colOff>
                    <xdr:row>8</xdr:row>
                    <xdr:rowOff>251460</xdr:rowOff>
                  </to>
                </anchor>
              </controlPr>
            </control>
          </mc:Choice>
        </mc:AlternateContent>
        <mc:AlternateContent xmlns:mc="http://schemas.openxmlformats.org/markup-compatibility/2006">
          <mc:Choice Requires="x14">
            <control shapeId="16488" r:id="rId50" name="Option Button 104">
              <controlPr defaultSize="0" autoFill="0" autoLine="0" autoPict="0">
                <anchor moveWithCells="1">
                  <from>
                    <xdr:col>5</xdr:col>
                    <xdr:colOff>83820</xdr:colOff>
                    <xdr:row>8</xdr:row>
                    <xdr:rowOff>76200</xdr:rowOff>
                  </from>
                  <to>
                    <xdr:col>5</xdr:col>
                    <xdr:colOff>274320</xdr:colOff>
                    <xdr:row>8</xdr:row>
                    <xdr:rowOff>251460</xdr:rowOff>
                  </to>
                </anchor>
              </controlPr>
            </control>
          </mc:Choice>
        </mc:AlternateContent>
        <mc:AlternateContent xmlns:mc="http://schemas.openxmlformats.org/markup-compatibility/2006">
          <mc:Choice Requires="x14">
            <control shapeId="16489" r:id="rId51" name="Option Button 105">
              <controlPr defaultSize="0" autoFill="0" autoLine="0" autoPict="0">
                <anchor moveWithCells="1">
                  <from>
                    <xdr:col>6</xdr:col>
                    <xdr:colOff>83820</xdr:colOff>
                    <xdr:row>8</xdr:row>
                    <xdr:rowOff>76200</xdr:rowOff>
                  </from>
                  <to>
                    <xdr:col>6</xdr:col>
                    <xdr:colOff>274320</xdr:colOff>
                    <xdr:row>8</xdr:row>
                    <xdr:rowOff>251460</xdr:rowOff>
                  </to>
                </anchor>
              </controlPr>
            </control>
          </mc:Choice>
        </mc:AlternateContent>
        <mc:AlternateContent xmlns:mc="http://schemas.openxmlformats.org/markup-compatibility/2006">
          <mc:Choice Requires="x14">
            <control shapeId="16490" r:id="rId52" name="Option Button 106">
              <controlPr defaultSize="0" autoFill="0" autoLine="0" autoPict="0">
                <anchor moveWithCells="1">
                  <from>
                    <xdr:col>7</xdr:col>
                    <xdr:colOff>83820</xdr:colOff>
                    <xdr:row>8</xdr:row>
                    <xdr:rowOff>76200</xdr:rowOff>
                  </from>
                  <to>
                    <xdr:col>7</xdr:col>
                    <xdr:colOff>274320</xdr:colOff>
                    <xdr:row>8</xdr:row>
                    <xdr:rowOff>251460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tabColor rgb="FFBDC9CD"/>
  </sheetPr>
  <dimension ref="A2:S42"/>
  <sheetViews>
    <sheetView showGridLines="0" zoomScaleNormal="100" workbookViewId="0">
      <selection activeCell="B12" sqref="B12"/>
    </sheetView>
  </sheetViews>
  <sheetFormatPr baseColWidth="10" defaultRowHeight="14.4" x14ac:dyDescent="0.3"/>
  <cols>
    <col min="1" max="1" width="7.44140625" customWidth="1"/>
    <col min="2" max="2" width="60.6640625" customWidth="1"/>
    <col min="3" max="8" width="5.33203125" customWidth="1"/>
    <col min="9" max="9" width="14.5546875" customWidth="1"/>
    <col min="10" max="10" width="44.44140625" customWidth="1"/>
    <col min="11" max="12" width="11.44140625" style="50"/>
    <col min="13" max="13" width="11.44140625" style="52" customWidth="1"/>
    <col min="14" max="14" width="11.44140625" style="52"/>
    <col min="15" max="15" width="22.33203125" style="52" customWidth="1"/>
    <col min="16" max="19" width="11.44140625" style="52"/>
  </cols>
  <sheetData>
    <row r="2" spans="1:17" ht="21.6" thickBot="1" x14ac:dyDescent="0.45">
      <c r="B2" s="37" t="s">
        <v>40</v>
      </c>
      <c r="C2" s="38"/>
      <c r="D2" s="38"/>
      <c r="E2" s="38"/>
      <c r="F2" s="38"/>
      <c r="G2" s="38"/>
      <c r="H2" s="38"/>
      <c r="I2" s="38"/>
      <c r="J2" s="38"/>
      <c r="M2" s="51"/>
    </row>
    <row r="3" spans="1:17" ht="15.6" thickTop="1" thickBot="1" x14ac:dyDescent="0.35">
      <c r="A3" s="64"/>
      <c r="C3" s="87"/>
      <c r="D3" s="87"/>
      <c r="E3" s="87"/>
      <c r="F3" s="87"/>
      <c r="G3" s="87"/>
      <c r="H3" s="87"/>
      <c r="I3" s="87"/>
      <c r="J3" s="87"/>
      <c r="M3" s="102"/>
    </row>
    <row r="4" spans="1:17" ht="87" customHeight="1" x14ac:dyDescent="0.3">
      <c r="B4" s="319" t="s">
        <v>7</v>
      </c>
      <c r="C4" s="118" t="s">
        <v>17</v>
      </c>
      <c r="D4" s="119" t="s">
        <v>68</v>
      </c>
      <c r="E4" s="119" t="s">
        <v>69</v>
      </c>
      <c r="F4" s="119" t="s">
        <v>70</v>
      </c>
      <c r="G4" s="119" t="s">
        <v>71</v>
      </c>
      <c r="H4" s="120"/>
      <c r="I4" s="309" t="s">
        <v>26</v>
      </c>
      <c r="J4" s="311" t="s">
        <v>25</v>
      </c>
      <c r="M4" s="313" t="s">
        <v>27</v>
      </c>
      <c r="N4" s="313" t="s">
        <v>16</v>
      </c>
      <c r="O4" s="314" t="s">
        <v>28</v>
      </c>
      <c r="P4" s="306" t="s">
        <v>73</v>
      </c>
      <c r="Q4" s="306" t="s">
        <v>72</v>
      </c>
    </row>
    <row r="5" spans="1:17" ht="15.75" customHeight="1" thickBot="1" x14ac:dyDescent="0.35">
      <c r="B5" s="321"/>
      <c r="C5" s="115">
        <v>1</v>
      </c>
      <c r="D5" s="116">
        <v>2</v>
      </c>
      <c r="E5" s="116">
        <v>3</v>
      </c>
      <c r="F5" s="116">
        <v>4</v>
      </c>
      <c r="G5" s="116">
        <v>5</v>
      </c>
      <c r="H5" s="117" t="s">
        <v>15</v>
      </c>
      <c r="I5" s="315"/>
      <c r="J5" s="316"/>
      <c r="M5" s="313"/>
      <c r="N5" s="313"/>
      <c r="O5" s="314"/>
      <c r="P5" s="306"/>
      <c r="Q5" s="306"/>
    </row>
    <row r="6" spans="1:17" ht="26.4" x14ac:dyDescent="0.3">
      <c r="B6" s="34" t="s">
        <v>166</v>
      </c>
      <c r="C6" s="65"/>
      <c r="D6" s="66"/>
      <c r="E6" s="66"/>
      <c r="F6" s="66"/>
      <c r="G6" s="66"/>
      <c r="H6" s="109"/>
      <c r="I6" s="148"/>
      <c r="J6" s="67"/>
      <c r="K6" s="114">
        <f>H6</f>
        <v>0</v>
      </c>
      <c r="L6" s="103" t="str">
        <f>IF(K6=6,"0",IF(K6=0,"-",K6))</f>
        <v>-</v>
      </c>
      <c r="M6" s="104" t="str">
        <f t="shared" ref="M6:M11" si="0">IF(ISTEXT(B6),IFERROR(VLOOKUP(I6,Relevanz_fur_Unternehmen,2,0),""),"")</f>
        <v/>
      </c>
      <c r="N6" s="105" t="str">
        <f>IFERROR(L6*M6,"-")</f>
        <v>-</v>
      </c>
      <c r="O6" s="105" t="str">
        <f t="shared" ref="O6:O11" si="1">IFERROR(IF((M6*L6)&gt;0,"ja","nein"),"")</f>
        <v/>
      </c>
      <c r="P6" s="106">
        <f>IF(K6&gt;0,ISNUMBER(K6)*ISTEXT(I6),0)</f>
        <v>0</v>
      </c>
      <c r="Q6" s="106" t="str">
        <f t="shared" ref="Q6:Q11" si="2">IF(ISNUMBER(K6),IF(K6&gt;0,"x",""),"")</f>
        <v/>
      </c>
    </row>
    <row r="7" spans="1:17" ht="26.4" x14ac:dyDescent="0.3">
      <c r="B7" s="35" t="s">
        <v>167</v>
      </c>
      <c r="C7" s="68"/>
      <c r="D7" s="69"/>
      <c r="E7" s="69"/>
      <c r="F7" s="69"/>
      <c r="G7" s="69"/>
      <c r="H7" s="110"/>
      <c r="I7" s="144"/>
      <c r="J7" s="32"/>
      <c r="K7" s="114">
        <f t="shared" ref="K7:K11" si="3">H7</f>
        <v>0</v>
      </c>
      <c r="L7" s="103" t="str">
        <f t="shared" ref="L7:L11" si="4">IF(K7=6,"0",IF(K7=0,"-",K7))</f>
        <v>-</v>
      </c>
      <c r="M7" s="104" t="str">
        <f t="shared" si="0"/>
        <v/>
      </c>
      <c r="N7" s="105" t="str">
        <f t="shared" ref="N7:N11" si="5">IFERROR(L7*M7,"-")</f>
        <v>-</v>
      </c>
      <c r="O7" s="105" t="str">
        <f t="shared" si="1"/>
        <v/>
      </c>
      <c r="P7" s="106">
        <f t="shared" ref="P7:P11" si="6">IF(K7&gt;0,ISNUMBER(K7)*ISTEXT(I7),0)</f>
        <v>0</v>
      </c>
      <c r="Q7" s="106" t="str">
        <f t="shared" si="2"/>
        <v/>
      </c>
    </row>
    <row r="8" spans="1:17" ht="26.4" x14ac:dyDescent="0.3">
      <c r="B8" s="70" t="s">
        <v>168</v>
      </c>
      <c r="C8" s="71"/>
      <c r="D8" s="72"/>
      <c r="E8" s="72"/>
      <c r="F8" s="72"/>
      <c r="G8" s="72"/>
      <c r="H8" s="111"/>
      <c r="I8" s="144"/>
      <c r="J8" s="36"/>
      <c r="K8" s="114">
        <f t="shared" si="3"/>
        <v>0</v>
      </c>
      <c r="L8" s="103" t="str">
        <f t="shared" si="4"/>
        <v>-</v>
      </c>
      <c r="M8" s="104" t="str">
        <f t="shared" si="0"/>
        <v/>
      </c>
      <c r="N8" s="105" t="str">
        <f t="shared" si="5"/>
        <v>-</v>
      </c>
      <c r="O8" s="105" t="str">
        <f t="shared" si="1"/>
        <v/>
      </c>
      <c r="P8" s="106">
        <f t="shared" si="6"/>
        <v>0</v>
      </c>
      <c r="Q8" s="106" t="str">
        <f t="shared" si="2"/>
        <v/>
      </c>
    </row>
    <row r="9" spans="1:17" ht="31.2" x14ac:dyDescent="0.3">
      <c r="B9" s="288" t="s">
        <v>216</v>
      </c>
      <c r="C9" s="68"/>
      <c r="D9" s="69"/>
      <c r="E9" s="69"/>
      <c r="F9" s="69"/>
      <c r="G9" s="69"/>
      <c r="H9" s="110"/>
      <c r="I9" s="144"/>
      <c r="J9" s="32"/>
      <c r="K9" s="114">
        <f t="shared" si="3"/>
        <v>0</v>
      </c>
      <c r="L9" s="103" t="str">
        <f t="shared" si="4"/>
        <v>-</v>
      </c>
      <c r="M9" s="104" t="str">
        <f t="shared" si="0"/>
        <v/>
      </c>
      <c r="N9" s="105" t="str">
        <f t="shared" si="5"/>
        <v>-</v>
      </c>
      <c r="O9" s="105" t="str">
        <f t="shared" si="1"/>
        <v/>
      </c>
      <c r="P9" s="106">
        <f t="shared" si="6"/>
        <v>0</v>
      </c>
      <c r="Q9" s="106" t="str">
        <f t="shared" si="2"/>
        <v/>
      </c>
    </row>
    <row r="10" spans="1:17" ht="39.6" x14ac:dyDescent="0.3">
      <c r="B10" s="70" t="s">
        <v>169</v>
      </c>
      <c r="C10" s="71"/>
      <c r="D10" s="72"/>
      <c r="E10" s="72"/>
      <c r="F10" s="72"/>
      <c r="G10" s="72"/>
      <c r="H10" s="111"/>
      <c r="I10" s="144"/>
      <c r="J10" s="36"/>
      <c r="K10" s="114">
        <f t="shared" si="3"/>
        <v>0</v>
      </c>
      <c r="L10" s="103" t="str">
        <f t="shared" si="4"/>
        <v>-</v>
      </c>
      <c r="M10" s="104" t="str">
        <f t="shared" si="0"/>
        <v/>
      </c>
      <c r="N10" s="105" t="str">
        <f t="shared" si="5"/>
        <v>-</v>
      </c>
      <c r="O10" s="105" t="str">
        <f t="shared" si="1"/>
        <v/>
      </c>
      <c r="P10" s="106">
        <f t="shared" si="6"/>
        <v>0</v>
      </c>
      <c r="Q10" s="106" t="str">
        <f t="shared" si="2"/>
        <v/>
      </c>
    </row>
    <row r="11" spans="1:17" ht="42" x14ac:dyDescent="0.3">
      <c r="B11" s="288" t="s">
        <v>217</v>
      </c>
      <c r="C11" s="68"/>
      <c r="D11" s="69"/>
      <c r="E11" s="69"/>
      <c r="F11" s="69"/>
      <c r="G11" s="69"/>
      <c r="H11" s="110"/>
      <c r="I11" s="144"/>
      <c r="J11" s="32"/>
      <c r="K11" s="114">
        <f t="shared" si="3"/>
        <v>0</v>
      </c>
      <c r="L11" s="103" t="str">
        <f t="shared" si="4"/>
        <v>-</v>
      </c>
      <c r="M11" s="104" t="str">
        <f t="shared" si="0"/>
        <v/>
      </c>
      <c r="N11" s="105" t="str">
        <f t="shared" si="5"/>
        <v>-</v>
      </c>
      <c r="O11" s="105" t="str">
        <f t="shared" si="1"/>
        <v/>
      </c>
      <c r="P11" s="106">
        <f t="shared" si="6"/>
        <v>0</v>
      </c>
      <c r="Q11" s="106" t="str">
        <f t="shared" si="2"/>
        <v/>
      </c>
    </row>
    <row r="12" spans="1:17" ht="28.8" x14ac:dyDescent="0.3">
      <c r="B12" s="297" t="s">
        <v>225</v>
      </c>
      <c r="C12" s="68"/>
      <c r="D12" s="69"/>
      <c r="E12" s="69"/>
      <c r="F12" s="69"/>
      <c r="G12" s="69"/>
      <c r="H12" s="110"/>
      <c r="I12" s="144"/>
      <c r="J12" s="36"/>
      <c r="K12" s="114">
        <f t="shared" ref="K12:K17" si="7">H12</f>
        <v>0</v>
      </c>
      <c r="L12" s="103" t="str">
        <f t="shared" ref="L12:L17" si="8">IF(K12=6,"0",IF(K12=0,"-",K12))</f>
        <v>-</v>
      </c>
      <c r="M12" s="104" t="str">
        <f t="shared" ref="M12:M17" si="9">IF(ISTEXT(B12),IFERROR(VLOOKUP(I12,Relevanz_fur_Unternehmen,2,0),""),"")</f>
        <v/>
      </c>
      <c r="N12" s="105" t="str">
        <f t="shared" ref="N12:N17" si="10">IFERROR(L12*M12,"-")</f>
        <v>-</v>
      </c>
      <c r="O12" s="105" t="str">
        <f t="shared" ref="O12:O17" si="11">IFERROR(IF((M12*L12)&gt;0,"ja","nein"),"")</f>
        <v/>
      </c>
      <c r="P12" s="106">
        <f t="shared" ref="P12:P17" si="12">IF(K12&gt;0,ISNUMBER(K12)*ISTEXT(I12),0)</f>
        <v>0</v>
      </c>
      <c r="Q12" s="106" t="str">
        <f t="shared" ref="Q12:Q17" si="13">IF(ISNUMBER(K12),IF(K12&gt;0,"x",""),"")</f>
        <v/>
      </c>
    </row>
    <row r="13" spans="1:17" ht="42" x14ac:dyDescent="0.3">
      <c r="B13" s="298" t="s">
        <v>218</v>
      </c>
      <c r="C13" s="68"/>
      <c r="D13" s="69"/>
      <c r="E13" s="69"/>
      <c r="F13" s="69"/>
      <c r="G13" s="69"/>
      <c r="H13" s="110"/>
      <c r="I13" s="144"/>
      <c r="J13" s="32"/>
      <c r="K13" s="114">
        <f t="shared" si="7"/>
        <v>0</v>
      </c>
      <c r="L13" s="103" t="str">
        <f t="shared" si="8"/>
        <v>-</v>
      </c>
      <c r="M13" s="104" t="str">
        <f t="shared" si="9"/>
        <v/>
      </c>
      <c r="N13" s="105" t="str">
        <f t="shared" si="10"/>
        <v>-</v>
      </c>
      <c r="O13" s="105" t="str">
        <f t="shared" si="11"/>
        <v/>
      </c>
      <c r="P13" s="106">
        <f t="shared" si="12"/>
        <v>0</v>
      </c>
      <c r="Q13" s="106" t="str">
        <f t="shared" si="13"/>
        <v/>
      </c>
    </row>
    <row r="14" spans="1:17" ht="26.4" x14ac:dyDescent="0.3">
      <c r="B14" s="178" t="s">
        <v>162</v>
      </c>
      <c r="C14" s="68"/>
      <c r="D14" s="69"/>
      <c r="E14" s="69"/>
      <c r="F14" s="69"/>
      <c r="G14" s="69"/>
      <c r="H14" s="110"/>
      <c r="I14" s="144"/>
      <c r="J14" s="36"/>
      <c r="K14" s="114">
        <f t="shared" si="7"/>
        <v>0</v>
      </c>
      <c r="L14" s="103" t="str">
        <f t="shared" si="8"/>
        <v>-</v>
      </c>
      <c r="M14" s="104" t="str">
        <f t="shared" si="9"/>
        <v/>
      </c>
      <c r="N14" s="105" t="str">
        <f t="shared" si="10"/>
        <v>-</v>
      </c>
      <c r="O14" s="105" t="str">
        <f t="shared" si="11"/>
        <v/>
      </c>
      <c r="P14" s="106">
        <f t="shared" si="12"/>
        <v>0</v>
      </c>
      <c r="Q14" s="106" t="str">
        <f t="shared" si="13"/>
        <v/>
      </c>
    </row>
    <row r="15" spans="1:17" ht="26.4" x14ac:dyDescent="0.3">
      <c r="B15" s="171" t="s">
        <v>163</v>
      </c>
      <c r="C15" s="68"/>
      <c r="D15" s="69"/>
      <c r="E15" s="69"/>
      <c r="F15" s="69"/>
      <c r="G15" s="69"/>
      <c r="H15" s="110"/>
      <c r="I15" s="144"/>
      <c r="J15" s="32"/>
      <c r="K15" s="114">
        <f t="shared" si="7"/>
        <v>0</v>
      </c>
      <c r="L15" s="103" t="str">
        <f t="shared" si="8"/>
        <v>-</v>
      </c>
      <c r="M15" s="104" t="str">
        <f t="shared" si="9"/>
        <v/>
      </c>
      <c r="N15" s="105" t="str">
        <f t="shared" si="10"/>
        <v>-</v>
      </c>
      <c r="O15" s="105" t="str">
        <f t="shared" si="11"/>
        <v/>
      </c>
      <c r="P15" s="106">
        <f t="shared" si="12"/>
        <v>0</v>
      </c>
      <c r="Q15" s="106" t="str">
        <f t="shared" si="13"/>
        <v/>
      </c>
    </row>
    <row r="16" spans="1:17" ht="39.6" x14ac:dyDescent="0.3">
      <c r="B16" s="178" t="s">
        <v>164</v>
      </c>
      <c r="C16" s="68"/>
      <c r="D16" s="69"/>
      <c r="E16" s="69"/>
      <c r="F16" s="69"/>
      <c r="G16" s="69"/>
      <c r="H16" s="110"/>
      <c r="I16" s="144"/>
      <c r="J16" s="36"/>
      <c r="K16" s="114">
        <f t="shared" si="7"/>
        <v>0</v>
      </c>
      <c r="L16" s="103" t="str">
        <f t="shared" si="8"/>
        <v>-</v>
      </c>
      <c r="M16" s="104" t="str">
        <f t="shared" si="9"/>
        <v/>
      </c>
      <c r="N16" s="105" t="str">
        <f t="shared" si="10"/>
        <v>-</v>
      </c>
      <c r="O16" s="105" t="str">
        <f t="shared" si="11"/>
        <v/>
      </c>
      <c r="P16" s="106">
        <f t="shared" si="12"/>
        <v>0</v>
      </c>
      <c r="Q16" s="106" t="str">
        <f t="shared" si="13"/>
        <v/>
      </c>
    </row>
    <row r="17" spans="2:17" ht="31.2" x14ac:dyDescent="0.3">
      <c r="B17" s="298" t="s">
        <v>219</v>
      </c>
      <c r="C17" s="68"/>
      <c r="D17" s="69"/>
      <c r="E17" s="69"/>
      <c r="F17" s="69"/>
      <c r="G17" s="69"/>
      <c r="H17" s="110"/>
      <c r="I17" s="144"/>
      <c r="J17" s="32"/>
      <c r="K17" s="114">
        <f t="shared" si="7"/>
        <v>0</v>
      </c>
      <c r="L17" s="103" t="str">
        <f t="shared" si="8"/>
        <v>-</v>
      </c>
      <c r="M17" s="104" t="str">
        <f t="shared" si="9"/>
        <v/>
      </c>
      <c r="N17" s="105" t="str">
        <f t="shared" si="10"/>
        <v>-</v>
      </c>
      <c r="O17" s="105" t="str">
        <f t="shared" si="11"/>
        <v/>
      </c>
      <c r="P17" s="106">
        <f t="shared" si="12"/>
        <v>0</v>
      </c>
      <c r="Q17" s="106" t="str">
        <f t="shared" si="13"/>
        <v/>
      </c>
    </row>
    <row r="18" spans="2:17" ht="26.4" x14ac:dyDescent="0.3">
      <c r="B18" s="178" t="s">
        <v>170</v>
      </c>
      <c r="C18" s="68"/>
      <c r="D18" s="69"/>
      <c r="E18" s="69"/>
      <c r="F18" s="69"/>
      <c r="G18" s="69"/>
      <c r="H18" s="110"/>
      <c r="I18" s="144"/>
      <c r="J18" s="36"/>
      <c r="K18" s="114">
        <f t="shared" ref="K18:K21" si="14">H18</f>
        <v>0</v>
      </c>
      <c r="L18" s="103" t="str">
        <f t="shared" ref="L18:L21" si="15">IF(K18=6,"0",IF(K18=0,"-",K18))</f>
        <v>-</v>
      </c>
      <c r="M18" s="104" t="str">
        <f t="shared" ref="M18:M21" si="16">IF(ISTEXT(B18),IFERROR(VLOOKUP(I18,Relevanz_fur_Unternehmen,2,0),""),"")</f>
        <v/>
      </c>
      <c r="N18" s="105" t="str">
        <f t="shared" ref="N18:N21" si="17">IFERROR(L18*M18,"-")</f>
        <v>-</v>
      </c>
      <c r="O18" s="105" t="str">
        <f t="shared" ref="O18:O21" si="18">IFERROR(IF((M18*L18)&gt;0,"ja","nein"),"")</f>
        <v/>
      </c>
      <c r="P18" s="106">
        <f t="shared" ref="P18:P21" si="19">IF(K18&gt;0,ISNUMBER(K18)*ISTEXT(I18),0)</f>
        <v>0</v>
      </c>
      <c r="Q18" s="106" t="str">
        <f t="shared" ref="Q18:Q21" si="20">IF(ISNUMBER(K18),IF(K18&gt;0,"x",""),"")</f>
        <v/>
      </c>
    </row>
    <row r="19" spans="2:17" ht="26.4" x14ac:dyDescent="0.3">
      <c r="B19" s="171" t="s">
        <v>171</v>
      </c>
      <c r="C19" s="68"/>
      <c r="D19" s="69"/>
      <c r="E19" s="69"/>
      <c r="F19" s="69"/>
      <c r="G19" s="69"/>
      <c r="H19" s="110"/>
      <c r="I19" s="144"/>
      <c r="J19" s="32"/>
      <c r="K19" s="114">
        <f t="shared" si="14"/>
        <v>0</v>
      </c>
      <c r="L19" s="103" t="str">
        <f t="shared" si="15"/>
        <v>-</v>
      </c>
      <c r="M19" s="104" t="str">
        <f t="shared" si="16"/>
        <v/>
      </c>
      <c r="N19" s="105" t="str">
        <f t="shared" si="17"/>
        <v>-</v>
      </c>
      <c r="O19" s="105" t="str">
        <f t="shared" si="18"/>
        <v/>
      </c>
      <c r="P19" s="106">
        <f t="shared" si="19"/>
        <v>0</v>
      </c>
      <c r="Q19" s="106" t="str">
        <f t="shared" si="20"/>
        <v/>
      </c>
    </row>
    <row r="20" spans="2:17" ht="31.2" x14ac:dyDescent="0.3">
      <c r="B20" s="297" t="s">
        <v>220</v>
      </c>
      <c r="C20" s="68"/>
      <c r="D20" s="69"/>
      <c r="E20" s="69"/>
      <c r="F20" s="69"/>
      <c r="G20" s="69"/>
      <c r="H20" s="110"/>
      <c r="I20" s="144"/>
      <c r="J20" s="36"/>
      <c r="K20" s="114">
        <f t="shared" si="14"/>
        <v>0</v>
      </c>
      <c r="L20" s="103" t="str">
        <f t="shared" si="15"/>
        <v>-</v>
      </c>
      <c r="M20" s="104" t="str">
        <f t="shared" si="16"/>
        <v/>
      </c>
      <c r="N20" s="105" t="str">
        <f t="shared" si="17"/>
        <v>-</v>
      </c>
      <c r="O20" s="105" t="str">
        <f t="shared" si="18"/>
        <v/>
      </c>
      <c r="P20" s="106">
        <f t="shared" si="19"/>
        <v>0</v>
      </c>
      <c r="Q20" s="106" t="str">
        <f t="shared" si="20"/>
        <v/>
      </c>
    </row>
    <row r="21" spans="2:17" ht="27" thickBot="1" x14ac:dyDescent="0.35">
      <c r="B21" s="169" t="s">
        <v>165</v>
      </c>
      <c r="C21" s="172"/>
      <c r="D21" s="121"/>
      <c r="E21" s="121"/>
      <c r="F21" s="121"/>
      <c r="G21" s="121"/>
      <c r="H21" s="122"/>
      <c r="I21" s="145"/>
      <c r="J21" s="89"/>
      <c r="K21" s="114">
        <f t="shared" si="14"/>
        <v>0</v>
      </c>
      <c r="L21" s="103" t="str">
        <f t="shared" si="15"/>
        <v>-</v>
      </c>
      <c r="M21" s="104" t="str">
        <f t="shared" si="16"/>
        <v/>
      </c>
      <c r="N21" s="105" t="str">
        <f t="shared" si="17"/>
        <v>-</v>
      </c>
      <c r="O21" s="105" t="str">
        <f t="shared" si="18"/>
        <v/>
      </c>
      <c r="P21" s="106">
        <f t="shared" si="19"/>
        <v>0</v>
      </c>
      <c r="Q21" s="106" t="str">
        <f t="shared" si="20"/>
        <v/>
      </c>
    </row>
    <row r="22" spans="2:17" x14ac:dyDescent="0.3">
      <c r="B22" s="21"/>
      <c r="C22" s="82"/>
      <c r="D22" s="82"/>
      <c r="E22" s="82"/>
      <c r="F22" s="82"/>
      <c r="G22" s="82"/>
      <c r="H22" s="82"/>
      <c r="I22" s="64"/>
      <c r="J22" s="64"/>
      <c r="P22" s="106"/>
    </row>
    <row r="23" spans="2:17" x14ac:dyDescent="0.3">
      <c r="B23" s="4" t="s">
        <v>29</v>
      </c>
      <c r="C23" s="41" t="str">
        <f>IFERROR(SUMIF(O6:O21,"ja",N6:N21)/SUMIF(O6:O21,"ja",M6:M21),"-")</f>
        <v>-</v>
      </c>
      <c r="D23" s="40" t="str">
        <f>"("&amp;IFERROR(VLOOKUP(ROUND(C23,0),Einstufung,2),"-")&amp;")"</f>
        <v>(-)</v>
      </c>
      <c r="E23" s="42"/>
      <c r="F23" s="82"/>
      <c r="G23" s="82"/>
      <c r="H23" s="82"/>
      <c r="I23" s="3"/>
      <c r="J23" s="24"/>
    </row>
    <row r="24" spans="2:17" x14ac:dyDescent="0.3">
      <c r="B24" s="5">
        <f>SUM(P6:P21)/COUNT(P6:P21)</f>
        <v>0</v>
      </c>
      <c r="C24" s="43"/>
      <c r="D24" s="84"/>
      <c r="E24" s="44"/>
      <c r="F24" s="85"/>
      <c r="G24" s="85"/>
      <c r="H24" s="85"/>
      <c r="I24" s="45"/>
      <c r="J24" s="1"/>
    </row>
    <row r="25" spans="2:17" x14ac:dyDescent="0.3">
      <c r="C25" s="46"/>
      <c r="D25" s="47"/>
      <c r="E25" s="48"/>
      <c r="F25" s="85"/>
      <c r="G25" s="85"/>
      <c r="H25" s="85"/>
      <c r="I25" s="85"/>
      <c r="J25" s="1"/>
    </row>
    <row r="26" spans="2:17" x14ac:dyDescent="0.3">
      <c r="C26" s="85"/>
      <c r="D26" s="85"/>
      <c r="E26" s="85"/>
      <c r="F26" s="85"/>
      <c r="G26" s="85"/>
      <c r="H26" s="85"/>
      <c r="I26" s="85"/>
      <c r="J26" s="1"/>
    </row>
    <row r="27" spans="2:17" x14ac:dyDescent="0.3">
      <c r="C27" s="85"/>
      <c r="D27" s="85"/>
      <c r="E27" s="85"/>
      <c r="F27" s="85"/>
      <c r="G27" s="85"/>
      <c r="H27" s="85"/>
      <c r="I27" s="85"/>
      <c r="J27" s="1"/>
    </row>
    <row r="28" spans="2:17" x14ac:dyDescent="0.3">
      <c r="B28" s="173"/>
      <c r="C28" s="174"/>
      <c r="D28" s="174"/>
      <c r="E28" s="174"/>
      <c r="F28" s="174"/>
      <c r="G28" s="174"/>
      <c r="H28" s="174"/>
      <c r="I28" s="174"/>
      <c r="J28" s="175"/>
    </row>
    <row r="29" spans="2:17" x14ac:dyDescent="0.3">
      <c r="B29" s="173"/>
      <c r="C29" s="174"/>
      <c r="D29" s="174"/>
      <c r="E29" s="174"/>
      <c r="F29" s="174"/>
      <c r="G29" s="174"/>
      <c r="H29" s="174"/>
      <c r="I29" s="174"/>
      <c r="J29" s="174"/>
    </row>
    <row r="30" spans="2:17" x14ac:dyDescent="0.3">
      <c r="B30" s="173"/>
      <c r="C30" s="174"/>
      <c r="D30" s="174"/>
      <c r="E30" s="174"/>
      <c r="F30" s="174"/>
      <c r="G30" s="174"/>
      <c r="H30" s="174"/>
      <c r="I30" s="174"/>
      <c r="J30" s="174"/>
    </row>
    <row r="31" spans="2:17" x14ac:dyDescent="0.3">
      <c r="B31" s="173"/>
      <c r="C31" s="174"/>
      <c r="D31" s="174"/>
      <c r="E31" s="174"/>
      <c r="F31" s="174"/>
      <c r="G31" s="174"/>
      <c r="H31" s="174"/>
      <c r="I31" s="174"/>
      <c r="J31" s="174"/>
    </row>
    <row r="32" spans="2:17" x14ac:dyDescent="0.3">
      <c r="B32" s="173"/>
      <c r="C32" s="174"/>
      <c r="D32" s="174"/>
      <c r="E32" s="174"/>
      <c r="F32" s="174"/>
      <c r="G32" s="174"/>
      <c r="H32" s="174"/>
      <c r="I32" s="174"/>
      <c r="J32" s="174"/>
    </row>
    <row r="33" spans="2:10" x14ac:dyDescent="0.3">
      <c r="B33" s="173"/>
      <c r="C33" s="174"/>
      <c r="D33" s="174"/>
      <c r="E33" s="174"/>
      <c r="F33" s="174"/>
      <c r="G33" s="174"/>
      <c r="H33" s="174"/>
      <c r="I33" s="174"/>
      <c r="J33" s="174"/>
    </row>
    <row r="34" spans="2:10" x14ac:dyDescent="0.3">
      <c r="C34" s="64"/>
      <c r="D34" s="64"/>
      <c r="E34" s="64"/>
      <c r="F34" s="64"/>
      <c r="G34" s="64"/>
      <c r="H34" s="64"/>
      <c r="I34" s="64"/>
      <c r="J34" s="64"/>
    </row>
    <row r="35" spans="2:10" x14ac:dyDescent="0.3">
      <c r="C35" s="64"/>
      <c r="D35" s="64"/>
      <c r="E35" s="64"/>
      <c r="F35" s="64"/>
      <c r="G35" s="64"/>
      <c r="H35" s="64"/>
      <c r="I35" s="64"/>
      <c r="J35" s="64"/>
    </row>
    <row r="36" spans="2:10" x14ac:dyDescent="0.3">
      <c r="C36" s="64"/>
      <c r="D36" s="64"/>
      <c r="E36" s="64"/>
      <c r="F36" s="64"/>
      <c r="G36" s="64"/>
      <c r="H36" s="64"/>
      <c r="I36" s="64"/>
      <c r="J36" s="64"/>
    </row>
    <row r="37" spans="2:10" x14ac:dyDescent="0.3">
      <c r="C37" s="64"/>
      <c r="D37" s="64"/>
      <c r="E37" s="64"/>
      <c r="F37" s="64"/>
      <c r="G37" s="64"/>
      <c r="H37" s="64"/>
      <c r="I37" s="64"/>
      <c r="J37" s="64"/>
    </row>
    <row r="38" spans="2:10" x14ac:dyDescent="0.3">
      <c r="C38" s="64"/>
      <c r="D38" s="64"/>
      <c r="E38" s="64"/>
      <c r="F38" s="64"/>
      <c r="G38" s="64"/>
      <c r="H38" s="64"/>
      <c r="I38" s="64"/>
      <c r="J38" s="64"/>
    </row>
    <row r="39" spans="2:10" x14ac:dyDescent="0.3">
      <c r="C39" s="64"/>
      <c r="D39" s="64"/>
      <c r="E39" s="64"/>
      <c r="F39" s="64"/>
      <c r="G39" s="64"/>
      <c r="H39" s="64"/>
      <c r="I39" s="64"/>
      <c r="J39" s="64"/>
    </row>
    <row r="40" spans="2:10" x14ac:dyDescent="0.3">
      <c r="C40" s="64"/>
      <c r="D40" s="64"/>
      <c r="E40" s="64"/>
      <c r="F40" s="64"/>
      <c r="G40" s="64"/>
      <c r="H40" s="64"/>
      <c r="I40" s="64"/>
      <c r="J40" s="64"/>
    </row>
    <row r="41" spans="2:10" x14ac:dyDescent="0.3">
      <c r="C41" s="64"/>
      <c r="D41" s="64"/>
      <c r="E41" s="64"/>
      <c r="F41" s="64"/>
      <c r="G41" s="64"/>
      <c r="H41" s="64"/>
      <c r="I41" s="64"/>
      <c r="J41" s="64"/>
    </row>
    <row r="42" spans="2:10" x14ac:dyDescent="0.3">
      <c r="C42" s="64"/>
      <c r="D42" s="64"/>
      <c r="E42" s="64"/>
      <c r="F42" s="64"/>
      <c r="G42" s="64"/>
      <c r="H42" s="64"/>
      <c r="I42" s="64"/>
      <c r="J42" s="64"/>
    </row>
  </sheetData>
  <sheetProtection password="FABD" sheet="1" objects="1" scenarios="1" selectLockedCells="1"/>
  <mergeCells count="8">
    <mergeCell ref="P4:P5"/>
    <mergeCell ref="Q4:Q5"/>
    <mergeCell ref="N4:N5"/>
    <mergeCell ref="O4:O5"/>
    <mergeCell ref="B4:B5"/>
    <mergeCell ref="I4:I5"/>
    <mergeCell ref="J4:J5"/>
    <mergeCell ref="M4:M5"/>
  </mergeCells>
  <conditionalFormatting sqref="C6:H11">
    <cfRule type="expression" dxfId="110" priority="87">
      <formula>$P6=0</formula>
    </cfRule>
    <cfRule type="expression" dxfId="109" priority="88">
      <formula>$P6=1</formula>
    </cfRule>
  </conditionalFormatting>
  <conditionalFormatting sqref="I6:I11">
    <cfRule type="expression" dxfId="108" priority="85">
      <formula>$N6=0</formula>
    </cfRule>
    <cfRule type="expression" dxfId="107" priority="86">
      <formula>$N6=1</formula>
    </cfRule>
  </conditionalFormatting>
  <conditionalFormatting sqref="I6:I11">
    <cfRule type="cellIs" dxfId="106" priority="81" operator="equal">
      <formula>"hoch"</formula>
    </cfRule>
    <cfRule type="cellIs" dxfId="105" priority="82" operator="equal">
      <formula>"mittel"</formula>
    </cfRule>
    <cfRule type="cellIs" dxfId="104" priority="83" operator="equal">
      <formula>"gering"</formula>
    </cfRule>
    <cfRule type="cellIs" dxfId="103" priority="84" operator="equal">
      <formula>"nicht relevant"</formula>
    </cfRule>
  </conditionalFormatting>
  <conditionalFormatting sqref="C12:H12">
    <cfRule type="expression" dxfId="102" priority="79">
      <formula>$P12=0</formula>
    </cfRule>
    <cfRule type="expression" dxfId="101" priority="80">
      <formula>$P12=1</formula>
    </cfRule>
  </conditionalFormatting>
  <conditionalFormatting sqref="I12">
    <cfRule type="expression" dxfId="100" priority="77">
      <formula>$N12=0</formula>
    </cfRule>
    <cfRule type="expression" dxfId="99" priority="78">
      <formula>$N12=1</formula>
    </cfRule>
  </conditionalFormatting>
  <conditionalFormatting sqref="I12">
    <cfRule type="cellIs" dxfId="98" priority="73" operator="equal">
      <formula>"hoch"</formula>
    </cfRule>
    <cfRule type="cellIs" dxfId="97" priority="74" operator="equal">
      <formula>"mittel"</formula>
    </cfRule>
    <cfRule type="cellIs" dxfId="96" priority="75" operator="equal">
      <formula>"gering"</formula>
    </cfRule>
    <cfRule type="cellIs" dxfId="95" priority="76" operator="equal">
      <formula>"nicht relevant"</formula>
    </cfRule>
  </conditionalFormatting>
  <conditionalFormatting sqref="C13:H13">
    <cfRule type="expression" dxfId="94" priority="71">
      <formula>$P13=0</formula>
    </cfRule>
    <cfRule type="expression" dxfId="93" priority="72">
      <formula>$P13=1</formula>
    </cfRule>
  </conditionalFormatting>
  <conditionalFormatting sqref="I13">
    <cfRule type="expression" dxfId="92" priority="69">
      <formula>$N13=0</formula>
    </cfRule>
    <cfRule type="expression" dxfId="91" priority="70">
      <formula>$N13=1</formula>
    </cfRule>
  </conditionalFormatting>
  <conditionalFormatting sqref="I13">
    <cfRule type="cellIs" dxfId="90" priority="65" operator="equal">
      <formula>"hoch"</formula>
    </cfRule>
    <cfRule type="cellIs" dxfId="89" priority="66" operator="equal">
      <formula>"mittel"</formula>
    </cfRule>
    <cfRule type="cellIs" dxfId="88" priority="67" operator="equal">
      <formula>"gering"</formula>
    </cfRule>
    <cfRule type="cellIs" dxfId="87" priority="68" operator="equal">
      <formula>"nicht relevant"</formula>
    </cfRule>
  </conditionalFormatting>
  <conditionalFormatting sqref="C14:H14">
    <cfRule type="expression" dxfId="86" priority="63">
      <formula>$P14=0</formula>
    </cfRule>
    <cfRule type="expression" dxfId="85" priority="64">
      <formula>$P14=1</formula>
    </cfRule>
  </conditionalFormatting>
  <conditionalFormatting sqref="I14">
    <cfRule type="expression" dxfId="84" priority="61">
      <formula>$N14=0</formula>
    </cfRule>
    <cfRule type="expression" dxfId="83" priority="62">
      <formula>$N14=1</formula>
    </cfRule>
  </conditionalFormatting>
  <conditionalFormatting sqref="I14">
    <cfRule type="cellIs" dxfId="82" priority="57" operator="equal">
      <formula>"hoch"</formula>
    </cfRule>
    <cfRule type="cellIs" dxfId="81" priority="58" operator="equal">
      <formula>"mittel"</formula>
    </cfRule>
    <cfRule type="cellIs" dxfId="80" priority="59" operator="equal">
      <formula>"gering"</formula>
    </cfRule>
    <cfRule type="cellIs" dxfId="79" priority="60" operator="equal">
      <formula>"nicht relevant"</formula>
    </cfRule>
  </conditionalFormatting>
  <conditionalFormatting sqref="C15:H15">
    <cfRule type="expression" dxfId="78" priority="55">
      <formula>$P15=0</formula>
    </cfRule>
    <cfRule type="expression" dxfId="77" priority="56">
      <formula>$P15=1</formula>
    </cfRule>
  </conditionalFormatting>
  <conditionalFormatting sqref="I15">
    <cfRule type="expression" dxfId="76" priority="53">
      <formula>$N15=0</formula>
    </cfRule>
    <cfRule type="expression" dxfId="75" priority="54">
      <formula>$N15=1</formula>
    </cfRule>
  </conditionalFormatting>
  <conditionalFormatting sqref="I15">
    <cfRule type="cellIs" dxfId="74" priority="49" operator="equal">
      <formula>"hoch"</formula>
    </cfRule>
    <cfRule type="cellIs" dxfId="73" priority="50" operator="equal">
      <formula>"mittel"</formula>
    </cfRule>
    <cfRule type="cellIs" dxfId="72" priority="51" operator="equal">
      <formula>"gering"</formula>
    </cfRule>
    <cfRule type="cellIs" dxfId="71" priority="52" operator="equal">
      <formula>"nicht relevant"</formula>
    </cfRule>
  </conditionalFormatting>
  <conditionalFormatting sqref="C16:H16">
    <cfRule type="expression" dxfId="70" priority="47">
      <formula>$P16=0</formula>
    </cfRule>
    <cfRule type="expression" dxfId="69" priority="48">
      <formula>$P16=1</formula>
    </cfRule>
  </conditionalFormatting>
  <conditionalFormatting sqref="I16">
    <cfRule type="expression" dxfId="68" priority="45">
      <formula>$N16=0</formula>
    </cfRule>
    <cfRule type="expression" dxfId="67" priority="46">
      <formula>$N16=1</formula>
    </cfRule>
  </conditionalFormatting>
  <conditionalFormatting sqref="I16">
    <cfRule type="cellIs" dxfId="66" priority="41" operator="equal">
      <formula>"hoch"</formula>
    </cfRule>
    <cfRule type="cellIs" dxfId="65" priority="42" operator="equal">
      <formula>"mittel"</formula>
    </cfRule>
    <cfRule type="cellIs" dxfId="64" priority="43" operator="equal">
      <formula>"gering"</formula>
    </cfRule>
    <cfRule type="cellIs" dxfId="63" priority="44" operator="equal">
      <formula>"nicht relevant"</formula>
    </cfRule>
  </conditionalFormatting>
  <conditionalFormatting sqref="C17:H17">
    <cfRule type="expression" dxfId="62" priority="39">
      <formula>$P17=0</formula>
    </cfRule>
    <cfRule type="expression" dxfId="61" priority="40">
      <formula>$P17=1</formula>
    </cfRule>
  </conditionalFormatting>
  <conditionalFormatting sqref="I17">
    <cfRule type="expression" dxfId="60" priority="37">
      <formula>$N17=0</formula>
    </cfRule>
    <cfRule type="expression" dxfId="59" priority="38">
      <formula>$N17=1</formula>
    </cfRule>
  </conditionalFormatting>
  <conditionalFormatting sqref="I17">
    <cfRule type="cellIs" dxfId="58" priority="33" operator="equal">
      <formula>"hoch"</formula>
    </cfRule>
    <cfRule type="cellIs" dxfId="57" priority="34" operator="equal">
      <formula>"mittel"</formula>
    </cfRule>
    <cfRule type="cellIs" dxfId="56" priority="35" operator="equal">
      <formula>"gering"</formula>
    </cfRule>
    <cfRule type="cellIs" dxfId="55" priority="36" operator="equal">
      <formula>"nicht relevant"</formula>
    </cfRule>
  </conditionalFormatting>
  <conditionalFormatting sqref="I21">
    <cfRule type="cellIs" dxfId="54" priority="1" operator="equal">
      <formula>"hoch"</formula>
    </cfRule>
    <cfRule type="cellIs" dxfId="53" priority="2" operator="equal">
      <formula>"mittel"</formula>
    </cfRule>
    <cfRule type="cellIs" dxfId="52" priority="3" operator="equal">
      <formula>"gering"</formula>
    </cfRule>
    <cfRule type="cellIs" dxfId="51" priority="4" operator="equal">
      <formula>"nicht relevant"</formula>
    </cfRule>
  </conditionalFormatting>
  <conditionalFormatting sqref="C18:H18">
    <cfRule type="expression" dxfId="50" priority="31">
      <formula>$P18=0</formula>
    </cfRule>
    <cfRule type="expression" dxfId="49" priority="32">
      <formula>$P18=1</formula>
    </cfRule>
  </conditionalFormatting>
  <conditionalFormatting sqref="I18">
    <cfRule type="expression" dxfId="48" priority="29">
      <formula>$N18=0</formula>
    </cfRule>
    <cfRule type="expression" dxfId="47" priority="30">
      <formula>$N18=1</formula>
    </cfRule>
  </conditionalFormatting>
  <conditionalFormatting sqref="I18">
    <cfRule type="cellIs" dxfId="46" priority="25" operator="equal">
      <formula>"hoch"</formula>
    </cfRule>
    <cfRule type="cellIs" dxfId="45" priority="26" operator="equal">
      <formula>"mittel"</formula>
    </cfRule>
    <cfRule type="cellIs" dxfId="44" priority="27" operator="equal">
      <formula>"gering"</formula>
    </cfRule>
    <cfRule type="cellIs" dxfId="43" priority="28" operator="equal">
      <formula>"nicht relevant"</formula>
    </cfRule>
  </conditionalFormatting>
  <conditionalFormatting sqref="C19:H19">
    <cfRule type="expression" dxfId="42" priority="23">
      <formula>$P19=0</formula>
    </cfRule>
    <cfRule type="expression" dxfId="41" priority="24">
      <formula>$P19=1</formula>
    </cfRule>
  </conditionalFormatting>
  <conditionalFormatting sqref="I19">
    <cfRule type="expression" dxfId="40" priority="21">
      <formula>$N19=0</formula>
    </cfRule>
    <cfRule type="expression" dxfId="39" priority="22">
      <formula>$N19=1</formula>
    </cfRule>
  </conditionalFormatting>
  <conditionalFormatting sqref="I19">
    <cfRule type="cellIs" dxfId="38" priority="17" operator="equal">
      <formula>"hoch"</formula>
    </cfRule>
    <cfRule type="cellIs" dxfId="37" priority="18" operator="equal">
      <formula>"mittel"</formula>
    </cfRule>
    <cfRule type="cellIs" dxfId="36" priority="19" operator="equal">
      <formula>"gering"</formula>
    </cfRule>
    <cfRule type="cellIs" dxfId="35" priority="20" operator="equal">
      <formula>"nicht relevant"</formula>
    </cfRule>
  </conditionalFormatting>
  <conditionalFormatting sqref="C20:H20">
    <cfRule type="expression" dxfId="34" priority="15">
      <formula>$P20=0</formula>
    </cfRule>
    <cfRule type="expression" dxfId="33" priority="16">
      <formula>$P20=1</formula>
    </cfRule>
  </conditionalFormatting>
  <conditionalFormatting sqref="I20">
    <cfRule type="expression" dxfId="32" priority="13">
      <formula>$N20=0</formula>
    </cfRule>
    <cfRule type="expression" dxfId="31" priority="14">
      <formula>$N20=1</formula>
    </cfRule>
  </conditionalFormatting>
  <conditionalFormatting sqref="I20">
    <cfRule type="cellIs" dxfId="30" priority="9" operator="equal">
      <formula>"hoch"</formula>
    </cfRule>
    <cfRule type="cellIs" dxfId="29" priority="10" operator="equal">
      <formula>"mittel"</formula>
    </cfRule>
    <cfRule type="cellIs" dxfId="28" priority="11" operator="equal">
      <formula>"gering"</formula>
    </cfRule>
    <cfRule type="cellIs" dxfId="27" priority="12" operator="equal">
      <formula>"nicht relevant"</formula>
    </cfRule>
  </conditionalFormatting>
  <conditionalFormatting sqref="C21:H21">
    <cfRule type="expression" dxfId="26" priority="7">
      <formula>$P21=0</formula>
    </cfRule>
    <cfRule type="expression" dxfId="25" priority="8">
      <formula>$P21=1</formula>
    </cfRule>
  </conditionalFormatting>
  <conditionalFormatting sqref="I21">
    <cfRule type="expression" dxfId="24" priority="5">
      <formula>$N21=0</formula>
    </cfRule>
    <cfRule type="expression" dxfId="23" priority="6">
      <formula>$N21=1</formula>
    </cfRule>
  </conditionalFormatting>
  <dataValidations count="1">
    <dataValidation type="list" allowBlank="1" showInputMessage="1" showErrorMessage="1" sqref="I6:I21">
      <formula1>Relevanz</formula1>
    </dataValidation>
  </dataValidations>
  <hyperlinks>
    <hyperlink ref="B9" location="Glossar!Prozess" display="7.4  Werden die Prozesse12 und die Anlagen regelmäßig unter dem Gesichtspunkt der Materialeffizienz7 optimiert und evaluiert? "/>
    <hyperlink ref="B11" location="Glossar!Materialeffizienz" display="7.6  Ist ein funktionierendes und aktiv genutztes System für Vorschläge von Mitarbeitenden vorhanden, das auch den Bereich Materialeffizienz7 umfasst?"/>
    <hyperlink ref="B12" location="Glossar!Materialeffizienz" display="7.7  Werden die Mitarbeitenden regelmäßig zu Aspekten des Themas Material-7 und Rohstoffeffizienz16 sensibilisiert bzw. geschult?"/>
    <hyperlink ref="B13" location="Glossar!Ressourceneffizienz" display="7.8  Sind beim Produktionsablauf systematische Vorgehensweisen zur Erhöhung der Ressourceneffizienz14 vorhanden (z. B. über Zero-Waste-Prozesse oder Zero-Loss-Prozesse)?"/>
    <hyperlink ref="B17" location="Glossar!Prozessintensivierung" display="7.12 Werden Prozesse bezüglich Prozessintensivierung13 und verbesserter Trennverfahren19 regelmäßig überprüft? "/>
    <hyperlink ref="B20" location="Glossar!Stoffstrom" display="Glossar!Stoffstrom"/>
  </hyperlinks>
  <pageMargins left="0.7" right="0.7" top="0.78740157499999996" bottom="0.78740157499999996" header="0.3" footer="0.3"/>
  <pageSetup paperSize="9" orientation="landscape"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17466" r:id="rId4" name="Option Button 58">
              <controlPr defaultSize="0" autoFill="0" autoLine="0" autoPict="0">
                <anchor moveWithCells="1">
                  <from>
                    <xdr:col>2</xdr:col>
                    <xdr:colOff>91440</xdr:colOff>
                    <xdr:row>10</xdr:row>
                    <xdr:rowOff>167640</xdr:rowOff>
                  </from>
                  <to>
                    <xdr:col>2</xdr:col>
                    <xdr:colOff>281940</xdr:colOff>
                    <xdr:row>10</xdr:row>
                    <xdr:rowOff>342900</xdr:rowOff>
                  </to>
                </anchor>
              </controlPr>
            </control>
          </mc:Choice>
        </mc:AlternateContent>
        <mc:AlternateContent xmlns:mc="http://schemas.openxmlformats.org/markup-compatibility/2006">
          <mc:Choice Requires="x14">
            <control shapeId="17467" r:id="rId5" name="Group Box 59">
              <controlPr defaultSize="0" autoFill="0" autoPict="0">
                <anchor moveWithCells="1">
                  <from>
                    <xdr:col>2</xdr:col>
                    <xdr:colOff>0</xdr:colOff>
                    <xdr:row>10</xdr:row>
                    <xdr:rowOff>0</xdr:rowOff>
                  </from>
                  <to>
                    <xdr:col>8</xdr:col>
                    <xdr:colOff>0</xdr:colOff>
                    <xdr:row>10</xdr:row>
                    <xdr:rowOff>335280</xdr:rowOff>
                  </to>
                </anchor>
              </controlPr>
            </control>
          </mc:Choice>
        </mc:AlternateContent>
        <mc:AlternateContent xmlns:mc="http://schemas.openxmlformats.org/markup-compatibility/2006">
          <mc:Choice Requires="x14">
            <control shapeId="17468" r:id="rId6" name="Option Button 60">
              <controlPr defaultSize="0" autoFill="0" autoLine="0" autoPict="0">
                <anchor moveWithCells="1">
                  <from>
                    <xdr:col>3</xdr:col>
                    <xdr:colOff>91440</xdr:colOff>
                    <xdr:row>10</xdr:row>
                    <xdr:rowOff>167640</xdr:rowOff>
                  </from>
                  <to>
                    <xdr:col>3</xdr:col>
                    <xdr:colOff>281940</xdr:colOff>
                    <xdr:row>10</xdr:row>
                    <xdr:rowOff>342900</xdr:rowOff>
                  </to>
                </anchor>
              </controlPr>
            </control>
          </mc:Choice>
        </mc:AlternateContent>
        <mc:AlternateContent xmlns:mc="http://schemas.openxmlformats.org/markup-compatibility/2006">
          <mc:Choice Requires="x14">
            <control shapeId="17469" r:id="rId7" name="Option Button 61">
              <controlPr defaultSize="0" autoFill="0" autoLine="0" autoPict="0">
                <anchor moveWithCells="1">
                  <from>
                    <xdr:col>4</xdr:col>
                    <xdr:colOff>91440</xdr:colOff>
                    <xdr:row>10</xdr:row>
                    <xdr:rowOff>167640</xdr:rowOff>
                  </from>
                  <to>
                    <xdr:col>4</xdr:col>
                    <xdr:colOff>281940</xdr:colOff>
                    <xdr:row>10</xdr:row>
                    <xdr:rowOff>342900</xdr:rowOff>
                  </to>
                </anchor>
              </controlPr>
            </control>
          </mc:Choice>
        </mc:AlternateContent>
        <mc:AlternateContent xmlns:mc="http://schemas.openxmlformats.org/markup-compatibility/2006">
          <mc:Choice Requires="x14">
            <control shapeId="17470" r:id="rId8" name="Option Button 62">
              <controlPr defaultSize="0" autoFill="0" autoLine="0" autoPict="0">
                <anchor moveWithCells="1">
                  <from>
                    <xdr:col>5</xdr:col>
                    <xdr:colOff>91440</xdr:colOff>
                    <xdr:row>10</xdr:row>
                    <xdr:rowOff>167640</xdr:rowOff>
                  </from>
                  <to>
                    <xdr:col>5</xdr:col>
                    <xdr:colOff>281940</xdr:colOff>
                    <xdr:row>10</xdr:row>
                    <xdr:rowOff>342900</xdr:rowOff>
                  </to>
                </anchor>
              </controlPr>
            </control>
          </mc:Choice>
        </mc:AlternateContent>
        <mc:AlternateContent xmlns:mc="http://schemas.openxmlformats.org/markup-compatibility/2006">
          <mc:Choice Requires="x14">
            <control shapeId="17471" r:id="rId9" name="Option Button 63">
              <controlPr defaultSize="0" autoFill="0" autoLine="0" autoPict="0">
                <anchor moveWithCells="1">
                  <from>
                    <xdr:col>6</xdr:col>
                    <xdr:colOff>91440</xdr:colOff>
                    <xdr:row>10</xdr:row>
                    <xdr:rowOff>167640</xdr:rowOff>
                  </from>
                  <to>
                    <xdr:col>6</xdr:col>
                    <xdr:colOff>281940</xdr:colOff>
                    <xdr:row>10</xdr:row>
                    <xdr:rowOff>342900</xdr:rowOff>
                  </to>
                </anchor>
              </controlPr>
            </control>
          </mc:Choice>
        </mc:AlternateContent>
        <mc:AlternateContent xmlns:mc="http://schemas.openxmlformats.org/markup-compatibility/2006">
          <mc:Choice Requires="x14">
            <control shapeId="17472" r:id="rId10" name="Option Button 64">
              <controlPr defaultSize="0" autoFill="0" autoLine="0" autoPict="0">
                <anchor moveWithCells="1">
                  <from>
                    <xdr:col>7</xdr:col>
                    <xdr:colOff>91440</xdr:colOff>
                    <xdr:row>10</xdr:row>
                    <xdr:rowOff>167640</xdr:rowOff>
                  </from>
                  <to>
                    <xdr:col>7</xdr:col>
                    <xdr:colOff>281940</xdr:colOff>
                    <xdr:row>10</xdr:row>
                    <xdr:rowOff>342900</xdr:rowOff>
                  </to>
                </anchor>
              </controlPr>
            </control>
          </mc:Choice>
        </mc:AlternateContent>
        <mc:AlternateContent xmlns:mc="http://schemas.openxmlformats.org/markup-compatibility/2006">
          <mc:Choice Requires="x14">
            <control shapeId="17473" r:id="rId11" name="Option Button 65">
              <controlPr defaultSize="0" autoFill="0" autoLine="0" autoPict="0">
                <anchor moveWithCells="1">
                  <from>
                    <xdr:col>2</xdr:col>
                    <xdr:colOff>91440</xdr:colOff>
                    <xdr:row>9</xdr:row>
                    <xdr:rowOff>137160</xdr:rowOff>
                  </from>
                  <to>
                    <xdr:col>2</xdr:col>
                    <xdr:colOff>281940</xdr:colOff>
                    <xdr:row>9</xdr:row>
                    <xdr:rowOff>320040</xdr:rowOff>
                  </to>
                </anchor>
              </controlPr>
            </control>
          </mc:Choice>
        </mc:AlternateContent>
        <mc:AlternateContent xmlns:mc="http://schemas.openxmlformats.org/markup-compatibility/2006">
          <mc:Choice Requires="x14">
            <control shapeId="17474" r:id="rId12" name="Group Box 66">
              <controlPr defaultSize="0" autoFill="0" autoPict="0" altText="">
                <anchor moveWithCells="1">
                  <from>
                    <xdr:col>2</xdr:col>
                    <xdr:colOff>0</xdr:colOff>
                    <xdr:row>8</xdr:row>
                    <xdr:rowOff>487680</xdr:rowOff>
                  </from>
                  <to>
                    <xdr:col>8</xdr:col>
                    <xdr:colOff>0</xdr:colOff>
                    <xdr:row>10</xdr:row>
                    <xdr:rowOff>15240</xdr:rowOff>
                  </to>
                </anchor>
              </controlPr>
            </control>
          </mc:Choice>
        </mc:AlternateContent>
        <mc:AlternateContent xmlns:mc="http://schemas.openxmlformats.org/markup-compatibility/2006">
          <mc:Choice Requires="x14">
            <control shapeId="17475" r:id="rId13" name="Option Button 67">
              <controlPr defaultSize="0" autoFill="0" autoLine="0" autoPict="0">
                <anchor moveWithCells="1">
                  <from>
                    <xdr:col>3</xdr:col>
                    <xdr:colOff>91440</xdr:colOff>
                    <xdr:row>9</xdr:row>
                    <xdr:rowOff>137160</xdr:rowOff>
                  </from>
                  <to>
                    <xdr:col>3</xdr:col>
                    <xdr:colOff>281940</xdr:colOff>
                    <xdr:row>9</xdr:row>
                    <xdr:rowOff>320040</xdr:rowOff>
                  </to>
                </anchor>
              </controlPr>
            </control>
          </mc:Choice>
        </mc:AlternateContent>
        <mc:AlternateContent xmlns:mc="http://schemas.openxmlformats.org/markup-compatibility/2006">
          <mc:Choice Requires="x14">
            <control shapeId="17476" r:id="rId14" name="Option Button 68">
              <controlPr defaultSize="0" autoFill="0" autoLine="0" autoPict="0">
                <anchor moveWithCells="1">
                  <from>
                    <xdr:col>4</xdr:col>
                    <xdr:colOff>91440</xdr:colOff>
                    <xdr:row>9</xdr:row>
                    <xdr:rowOff>137160</xdr:rowOff>
                  </from>
                  <to>
                    <xdr:col>4</xdr:col>
                    <xdr:colOff>281940</xdr:colOff>
                    <xdr:row>9</xdr:row>
                    <xdr:rowOff>320040</xdr:rowOff>
                  </to>
                </anchor>
              </controlPr>
            </control>
          </mc:Choice>
        </mc:AlternateContent>
        <mc:AlternateContent xmlns:mc="http://schemas.openxmlformats.org/markup-compatibility/2006">
          <mc:Choice Requires="x14">
            <control shapeId="17477" r:id="rId15" name="Option Button 69">
              <controlPr defaultSize="0" autoFill="0" autoLine="0" autoPict="0">
                <anchor moveWithCells="1">
                  <from>
                    <xdr:col>5</xdr:col>
                    <xdr:colOff>91440</xdr:colOff>
                    <xdr:row>9</xdr:row>
                    <xdr:rowOff>137160</xdr:rowOff>
                  </from>
                  <to>
                    <xdr:col>5</xdr:col>
                    <xdr:colOff>281940</xdr:colOff>
                    <xdr:row>9</xdr:row>
                    <xdr:rowOff>320040</xdr:rowOff>
                  </to>
                </anchor>
              </controlPr>
            </control>
          </mc:Choice>
        </mc:AlternateContent>
        <mc:AlternateContent xmlns:mc="http://schemas.openxmlformats.org/markup-compatibility/2006">
          <mc:Choice Requires="x14">
            <control shapeId="17478" r:id="rId16" name="Option Button 70">
              <controlPr defaultSize="0" autoFill="0" autoLine="0" autoPict="0">
                <anchor moveWithCells="1">
                  <from>
                    <xdr:col>6</xdr:col>
                    <xdr:colOff>91440</xdr:colOff>
                    <xdr:row>9</xdr:row>
                    <xdr:rowOff>137160</xdr:rowOff>
                  </from>
                  <to>
                    <xdr:col>6</xdr:col>
                    <xdr:colOff>281940</xdr:colOff>
                    <xdr:row>9</xdr:row>
                    <xdr:rowOff>320040</xdr:rowOff>
                  </to>
                </anchor>
              </controlPr>
            </control>
          </mc:Choice>
        </mc:AlternateContent>
        <mc:AlternateContent xmlns:mc="http://schemas.openxmlformats.org/markup-compatibility/2006">
          <mc:Choice Requires="x14">
            <control shapeId="17479" r:id="rId17" name="Option Button 71">
              <controlPr defaultSize="0" autoFill="0" autoLine="0" autoPict="0">
                <anchor moveWithCells="1">
                  <from>
                    <xdr:col>7</xdr:col>
                    <xdr:colOff>91440</xdr:colOff>
                    <xdr:row>9</xdr:row>
                    <xdr:rowOff>137160</xdr:rowOff>
                  </from>
                  <to>
                    <xdr:col>7</xdr:col>
                    <xdr:colOff>281940</xdr:colOff>
                    <xdr:row>9</xdr:row>
                    <xdr:rowOff>320040</xdr:rowOff>
                  </to>
                </anchor>
              </controlPr>
            </control>
          </mc:Choice>
        </mc:AlternateContent>
        <mc:AlternateContent xmlns:mc="http://schemas.openxmlformats.org/markup-compatibility/2006">
          <mc:Choice Requires="x14">
            <control shapeId="17481" r:id="rId18" name="Group Box 73">
              <controlPr defaultSize="0" autoFill="0" autoPict="0">
                <anchor moveWithCells="1">
                  <from>
                    <xdr:col>2</xdr:col>
                    <xdr:colOff>0</xdr:colOff>
                    <xdr:row>10</xdr:row>
                    <xdr:rowOff>327660</xdr:rowOff>
                  </from>
                  <to>
                    <xdr:col>8</xdr:col>
                    <xdr:colOff>0</xdr:colOff>
                    <xdr:row>16</xdr:row>
                    <xdr:rowOff>190500</xdr:rowOff>
                  </to>
                </anchor>
              </controlPr>
            </control>
          </mc:Choice>
        </mc:AlternateContent>
        <mc:AlternateContent xmlns:mc="http://schemas.openxmlformats.org/markup-compatibility/2006">
          <mc:Choice Requires="x14">
            <control shapeId="17487" r:id="rId19" name="Option Button 79">
              <controlPr defaultSize="0" autoFill="0" autoLine="0" autoPict="0">
                <anchor moveWithCells="1">
                  <from>
                    <xdr:col>2</xdr:col>
                    <xdr:colOff>91440</xdr:colOff>
                    <xdr:row>5</xdr:row>
                    <xdr:rowOff>76200</xdr:rowOff>
                  </from>
                  <to>
                    <xdr:col>2</xdr:col>
                    <xdr:colOff>281940</xdr:colOff>
                    <xdr:row>5</xdr:row>
                    <xdr:rowOff>259080</xdr:rowOff>
                  </to>
                </anchor>
              </controlPr>
            </control>
          </mc:Choice>
        </mc:AlternateContent>
        <mc:AlternateContent xmlns:mc="http://schemas.openxmlformats.org/markup-compatibility/2006">
          <mc:Choice Requires="x14">
            <control shapeId="17488" r:id="rId20" name="Group Box 80">
              <controlPr defaultSize="0" autoFill="0" autoPict="0" altText="">
                <anchor moveWithCells="1">
                  <from>
                    <xdr:col>2</xdr:col>
                    <xdr:colOff>0</xdr:colOff>
                    <xdr:row>4</xdr:row>
                    <xdr:rowOff>198120</xdr:rowOff>
                  </from>
                  <to>
                    <xdr:col>8</xdr:col>
                    <xdr:colOff>0</xdr:colOff>
                    <xdr:row>6</xdr:row>
                    <xdr:rowOff>167640</xdr:rowOff>
                  </to>
                </anchor>
              </controlPr>
            </control>
          </mc:Choice>
        </mc:AlternateContent>
        <mc:AlternateContent xmlns:mc="http://schemas.openxmlformats.org/markup-compatibility/2006">
          <mc:Choice Requires="x14">
            <control shapeId="17489" r:id="rId21" name="Option Button 81">
              <controlPr defaultSize="0" autoFill="0" autoLine="0" autoPict="0">
                <anchor moveWithCells="1">
                  <from>
                    <xdr:col>3</xdr:col>
                    <xdr:colOff>91440</xdr:colOff>
                    <xdr:row>5</xdr:row>
                    <xdr:rowOff>76200</xdr:rowOff>
                  </from>
                  <to>
                    <xdr:col>3</xdr:col>
                    <xdr:colOff>281940</xdr:colOff>
                    <xdr:row>5</xdr:row>
                    <xdr:rowOff>259080</xdr:rowOff>
                  </to>
                </anchor>
              </controlPr>
            </control>
          </mc:Choice>
        </mc:AlternateContent>
        <mc:AlternateContent xmlns:mc="http://schemas.openxmlformats.org/markup-compatibility/2006">
          <mc:Choice Requires="x14">
            <control shapeId="17490" r:id="rId22" name="Option Button 82">
              <controlPr defaultSize="0" autoFill="0" autoLine="0" autoPict="0">
                <anchor moveWithCells="1">
                  <from>
                    <xdr:col>4</xdr:col>
                    <xdr:colOff>91440</xdr:colOff>
                    <xdr:row>5</xdr:row>
                    <xdr:rowOff>76200</xdr:rowOff>
                  </from>
                  <to>
                    <xdr:col>4</xdr:col>
                    <xdr:colOff>281940</xdr:colOff>
                    <xdr:row>5</xdr:row>
                    <xdr:rowOff>259080</xdr:rowOff>
                  </to>
                </anchor>
              </controlPr>
            </control>
          </mc:Choice>
        </mc:AlternateContent>
        <mc:AlternateContent xmlns:mc="http://schemas.openxmlformats.org/markup-compatibility/2006">
          <mc:Choice Requires="x14">
            <control shapeId="17491" r:id="rId23" name="Option Button 83">
              <controlPr defaultSize="0" autoFill="0" autoLine="0" autoPict="0">
                <anchor moveWithCells="1">
                  <from>
                    <xdr:col>5</xdr:col>
                    <xdr:colOff>91440</xdr:colOff>
                    <xdr:row>5</xdr:row>
                    <xdr:rowOff>76200</xdr:rowOff>
                  </from>
                  <to>
                    <xdr:col>5</xdr:col>
                    <xdr:colOff>281940</xdr:colOff>
                    <xdr:row>5</xdr:row>
                    <xdr:rowOff>259080</xdr:rowOff>
                  </to>
                </anchor>
              </controlPr>
            </control>
          </mc:Choice>
        </mc:AlternateContent>
        <mc:AlternateContent xmlns:mc="http://schemas.openxmlformats.org/markup-compatibility/2006">
          <mc:Choice Requires="x14">
            <control shapeId="17492" r:id="rId24" name="Option Button 84">
              <controlPr defaultSize="0" autoFill="0" autoLine="0" autoPict="0">
                <anchor moveWithCells="1">
                  <from>
                    <xdr:col>6</xdr:col>
                    <xdr:colOff>91440</xdr:colOff>
                    <xdr:row>5</xdr:row>
                    <xdr:rowOff>76200</xdr:rowOff>
                  </from>
                  <to>
                    <xdr:col>6</xdr:col>
                    <xdr:colOff>281940</xdr:colOff>
                    <xdr:row>5</xdr:row>
                    <xdr:rowOff>259080</xdr:rowOff>
                  </to>
                </anchor>
              </controlPr>
            </control>
          </mc:Choice>
        </mc:AlternateContent>
        <mc:AlternateContent xmlns:mc="http://schemas.openxmlformats.org/markup-compatibility/2006">
          <mc:Choice Requires="x14">
            <control shapeId="17493" r:id="rId25" name="Option Button 85">
              <controlPr defaultSize="0" autoFill="0" autoLine="0" autoPict="0">
                <anchor moveWithCells="1">
                  <from>
                    <xdr:col>7</xdr:col>
                    <xdr:colOff>91440</xdr:colOff>
                    <xdr:row>5</xdr:row>
                    <xdr:rowOff>76200</xdr:rowOff>
                  </from>
                  <to>
                    <xdr:col>7</xdr:col>
                    <xdr:colOff>281940</xdr:colOff>
                    <xdr:row>5</xdr:row>
                    <xdr:rowOff>259080</xdr:rowOff>
                  </to>
                </anchor>
              </controlPr>
            </control>
          </mc:Choice>
        </mc:AlternateContent>
        <mc:AlternateContent xmlns:mc="http://schemas.openxmlformats.org/markup-compatibility/2006">
          <mc:Choice Requires="x14">
            <control shapeId="17494" r:id="rId26" name="Option Button 86">
              <controlPr defaultSize="0" autoFill="0" autoLine="0" autoPict="0">
                <anchor moveWithCells="1">
                  <from>
                    <xdr:col>2</xdr:col>
                    <xdr:colOff>91440</xdr:colOff>
                    <xdr:row>6</xdr:row>
                    <xdr:rowOff>83820</xdr:rowOff>
                  </from>
                  <to>
                    <xdr:col>2</xdr:col>
                    <xdr:colOff>281940</xdr:colOff>
                    <xdr:row>6</xdr:row>
                    <xdr:rowOff>259080</xdr:rowOff>
                  </to>
                </anchor>
              </controlPr>
            </control>
          </mc:Choice>
        </mc:AlternateContent>
        <mc:AlternateContent xmlns:mc="http://schemas.openxmlformats.org/markup-compatibility/2006">
          <mc:Choice Requires="x14">
            <control shapeId="17495" r:id="rId27" name="Group Box 87">
              <controlPr defaultSize="0" autoFill="0" autoPict="0" altText="">
                <anchor moveWithCells="1">
                  <from>
                    <xdr:col>2</xdr:col>
                    <xdr:colOff>0</xdr:colOff>
                    <xdr:row>6</xdr:row>
                    <xdr:rowOff>0</xdr:rowOff>
                  </from>
                  <to>
                    <xdr:col>8</xdr:col>
                    <xdr:colOff>0</xdr:colOff>
                    <xdr:row>7</xdr:row>
                    <xdr:rowOff>0</xdr:rowOff>
                  </to>
                </anchor>
              </controlPr>
            </control>
          </mc:Choice>
        </mc:AlternateContent>
        <mc:AlternateContent xmlns:mc="http://schemas.openxmlformats.org/markup-compatibility/2006">
          <mc:Choice Requires="x14">
            <control shapeId="17496" r:id="rId28" name="Option Button 88">
              <controlPr defaultSize="0" autoFill="0" autoLine="0" autoPict="0">
                <anchor moveWithCells="1">
                  <from>
                    <xdr:col>3</xdr:col>
                    <xdr:colOff>91440</xdr:colOff>
                    <xdr:row>6</xdr:row>
                    <xdr:rowOff>83820</xdr:rowOff>
                  </from>
                  <to>
                    <xdr:col>3</xdr:col>
                    <xdr:colOff>281940</xdr:colOff>
                    <xdr:row>6</xdr:row>
                    <xdr:rowOff>259080</xdr:rowOff>
                  </to>
                </anchor>
              </controlPr>
            </control>
          </mc:Choice>
        </mc:AlternateContent>
        <mc:AlternateContent xmlns:mc="http://schemas.openxmlformats.org/markup-compatibility/2006">
          <mc:Choice Requires="x14">
            <control shapeId="17497" r:id="rId29" name="Option Button 89">
              <controlPr defaultSize="0" autoFill="0" autoLine="0" autoPict="0">
                <anchor moveWithCells="1">
                  <from>
                    <xdr:col>4</xdr:col>
                    <xdr:colOff>91440</xdr:colOff>
                    <xdr:row>6</xdr:row>
                    <xdr:rowOff>83820</xdr:rowOff>
                  </from>
                  <to>
                    <xdr:col>4</xdr:col>
                    <xdr:colOff>281940</xdr:colOff>
                    <xdr:row>6</xdr:row>
                    <xdr:rowOff>259080</xdr:rowOff>
                  </to>
                </anchor>
              </controlPr>
            </control>
          </mc:Choice>
        </mc:AlternateContent>
        <mc:AlternateContent xmlns:mc="http://schemas.openxmlformats.org/markup-compatibility/2006">
          <mc:Choice Requires="x14">
            <control shapeId="17498" r:id="rId30" name="Option Button 90">
              <controlPr defaultSize="0" autoFill="0" autoLine="0" autoPict="0">
                <anchor moveWithCells="1">
                  <from>
                    <xdr:col>5</xdr:col>
                    <xdr:colOff>91440</xdr:colOff>
                    <xdr:row>6</xdr:row>
                    <xdr:rowOff>83820</xdr:rowOff>
                  </from>
                  <to>
                    <xdr:col>5</xdr:col>
                    <xdr:colOff>281940</xdr:colOff>
                    <xdr:row>6</xdr:row>
                    <xdr:rowOff>259080</xdr:rowOff>
                  </to>
                </anchor>
              </controlPr>
            </control>
          </mc:Choice>
        </mc:AlternateContent>
        <mc:AlternateContent xmlns:mc="http://schemas.openxmlformats.org/markup-compatibility/2006">
          <mc:Choice Requires="x14">
            <control shapeId="17499" r:id="rId31" name="Option Button 91">
              <controlPr defaultSize="0" autoFill="0" autoLine="0" autoPict="0">
                <anchor moveWithCells="1">
                  <from>
                    <xdr:col>6</xdr:col>
                    <xdr:colOff>91440</xdr:colOff>
                    <xdr:row>6</xdr:row>
                    <xdr:rowOff>83820</xdr:rowOff>
                  </from>
                  <to>
                    <xdr:col>6</xdr:col>
                    <xdr:colOff>281940</xdr:colOff>
                    <xdr:row>6</xdr:row>
                    <xdr:rowOff>259080</xdr:rowOff>
                  </to>
                </anchor>
              </controlPr>
            </control>
          </mc:Choice>
        </mc:AlternateContent>
        <mc:AlternateContent xmlns:mc="http://schemas.openxmlformats.org/markup-compatibility/2006">
          <mc:Choice Requires="x14">
            <control shapeId="17500" r:id="rId32" name="Option Button 92">
              <controlPr defaultSize="0" autoFill="0" autoLine="0" autoPict="0">
                <anchor moveWithCells="1">
                  <from>
                    <xdr:col>7</xdr:col>
                    <xdr:colOff>91440</xdr:colOff>
                    <xdr:row>6</xdr:row>
                    <xdr:rowOff>83820</xdr:rowOff>
                  </from>
                  <to>
                    <xdr:col>7</xdr:col>
                    <xdr:colOff>281940</xdr:colOff>
                    <xdr:row>6</xdr:row>
                    <xdr:rowOff>259080</xdr:rowOff>
                  </to>
                </anchor>
              </controlPr>
            </control>
          </mc:Choice>
        </mc:AlternateContent>
        <mc:AlternateContent xmlns:mc="http://schemas.openxmlformats.org/markup-compatibility/2006">
          <mc:Choice Requires="x14">
            <control shapeId="17501" r:id="rId33" name="Option Button 93">
              <controlPr defaultSize="0" autoFill="0" autoLine="0" autoPict="0">
                <anchor moveWithCells="1">
                  <from>
                    <xdr:col>2</xdr:col>
                    <xdr:colOff>91440</xdr:colOff>
                    <xdr:row>7</xdr:row>
                    <xdr:rowOff>76200</xdr:rowOff>
                  </from>
                  <to>
                    <xdr:col>2</xdr:col>
                    <xdr:colOff>281940</xdr:colOff>
                    <xdr:row>7</xdr:row>
                    <xdr:rowOff>251460</xdr:rowOff>
                  </to>
                </anchor>
              </controlPr>
            </control>
          </mc:Choice>
        </mc:AlternateContent>
        <mc:AlternateContent xmlns:mc="http://schemas.openxmlformats.org/markup-compatibility/2006">
          <mc:Choice Requires="x14">
            <control shapeId="17502" r:id="rId34" name="Group Box 94">
              <controlPr defaultSize="0" autoFill="0" autoPict="0" altText="">
                <anchor moveWithCells="1">
                  <from>
                    <xdr:col>2</xdr:col>
                    <xdr:colOff>0</xdr:colOff>
                    <xdr:row>7</xdr:row>
                    <xdr:rowOff>0</xdr:rowOff>
                  </from>
                  <to>
                    <xdr:col>8</xdr:col>
                    <xdr:colOff>0</xdr:colOff>
                    <xdr:row>8</xdr:row>
                    <xdr:rowOff>0</xdr:rowOff>
                  </to>
                </anchor>
              </controlPr>
            </control>
          </mc:Choice>
        </mc:AlternateContent>
        <mc:AlternateContent xmlns:mc="http://schemas.openxmlformats.org/markup-compatibility/2006">
          <mc:Choice Requires="x14">
            <control shapeId="17503" r:id="rId35" name="Option Button 95">
              <controlPr defaultSize="0" autoFill="0" autoLine="0" autoPict="0">
                <anchor moveWithCells="1">
                  <from>
                    <xdr:col>3</xdr:col>
                    <xdr:colOff>91440</xdr:colOff>
                    <xdr:row>7</xdr:row>
                    <xdr:rowOff>76200</xdr:rowOff>
                  </from>
                  <to>
                    <xdr:col>3</xdr:col>
                    <xdr:colOff>281940</xdr:colOff>
                    <xdr:row>7</xdr:row>
                    <xdr:rowOff>251460</xdr:rowOff>
                  </to>
                </anchor>
              </controlPr>
            </control>
          </mc:Choice>
        </mc:AlternateContent>
        <mc:AlternateContent xmlns:mc="http://schemas.openxmlformats.org/markup-compatibility/2006">
          <mc:Choice Requires="x14">
            <control shapeId="17504" r:id="rId36" name="Option Button 96">
              <controlPr defaultSize="0" autoFill="0" autoLine="0" autoPict="0">
                <anchor moveWithCells="1">
                  <from>
                    <xdr:col>4</xdr:col>
                    <xdr:colOff>91440</xdr:colOff>
                    <xdr:row>7</xdr:row>
                    <xdr:rowOff>76200</xdr:rowOff>
                  </from>
                  <to>
                    <xdr:col>4</xdr:col>
                    <xdr:colOff>281940</xdr:colOff>
                    <xdr:row>7</xdr:row>
                    <xdr:rowOff>251460</xdr:rowOff>
                  </to>
                </anchor>
              </controlPr>
            </control>
          </mc:Choice>
        </mc:AlternateContent>
        <mc:AlternateContent xmlns:mc="http://schemas.openxmlformats.org/markup-compatibility/2006">
          <mc:Choice Requires="x14">
            <control shapeId="17505" r:id="rId37" name="Option Button 97">
              <controlPr defaultSize="0" autoFill="0" autoLine="0" autoPict="0">
                <anchor moveWithCells="1">
                  <from>
                    <xdr:col>5</xdr:col>
                    <xdr:colOff>91440</xdr:colOff>
                    <xdr:row>7</xdr:row>
                    <xdr:rowOff>76200</xdr:rowOff>
                  </from>
                  <to>
                    <xdr:col>5</xdr:col>
                    <xdr:colOff>281940</xdr:colOff>
                    <xdr:row>7</xdr:row>
                    <xdr:rowOff>251460</xdr:rowOff>
                  </to>
                </anchor>
              </controlPr>
            </control>
          </mc:Choice>
        </mc:AlternateContent>
        <mc:AlternateContent xmlns:mc="http://schemas.openxmlformats.org/markup-compatibility/2006">
          <mc:Choice Requires="x14">
            <control shapeId="17506" r:id="rId38" name="Option Button 98">
              <controlPr defaultSize="0" autoFill="0" autoLine="0" autoPict="0">
                <anchor moveWithCells="1">
                  <from>
                    <xdr:col>6</xdr:col>
                    <xdr:colOff>91440</xdr:colOff>
                    <xdr:row>7</xdr:row>
                    <xdr:rowOff>76200</xdr:rowOff>
                  </from>
                  <to>
                    <xdr:col>6</xdr:col>
                    <xdr:colOff>281940</xdr:colOff>
                    <xdr:row>7</xdr:row>
                    <xdr:rowOff>251460</xdr:rowOff>
                  </to>
                </anchor>
              </controlPr>
            </control>
          </mc:Choice>
        </mc:AlternateContent>
        <mc:AlternateContent xmlns:mc="http://schemas.openxmlformats.org/markup-compatibility/2006">
          <mc:Choice Requires="x14">
            <control shapeId="17507" r:id="rId39" name="Option Button 99">
              <controlPr defaultSize="0" autoFill="0" autoLine="0" autoPict="0">
                <anchor moveWithCells="1">
                  <from>
                    <xdr:col>7</xdr:col>
                    <xdr:colOff>91440</xdr:colOff>
                    <xdr:row>7</xdr:row>
                    <xdr:rowOff>76200</xdr:rowOff>
                  </from>
                  <to>
                    <xdr:col>7</xdr:col>
                    <xdr:colOff>281940</xdr:colOff>
                    <xdr:row>7</xdr:row>
                    <xdr:rowOff>251460</xdr:rowOff>
                  </to>
                </anchor>
              </controlPr>
            </control>
          </mc:Choice>
        </mc:AlternateContent>
        <mc:AlternateContent xmlns:mc="http://schemas.openxmlformats.org/markup-compatibility/2006">
          <mc:Choice Requires="x14">
            <control shapeId="17508" r:id="rId40" name="Option Button 100">
              <controlPr defaultSize="0" autoFill="0" autoLine="0" autoPict="0">
                <anchor moveWithCells="1">
                  <from>
                    <xdr:col>2</xdr:col>
                    <xdr:colOff>91440</xdr:colOff>
                    <xdr:row>8</xdr:row>
                    <xdr:rowOff>99060</xdr:rowOff>
                  </from>
                  <to>
                    <xdr:col>2</xdr:col>
                    <xdr:colOff>281940</xdr:colOff>
                    <xdr:row>8</xdr:row>
                    <xdr:rowOff>281940</xdr:rowOff>
                  </to>
                </anchor>
              </controlPr>
            </control>
          </mc:Choice>
        </mc:AlternateContent>
        <mc:AlternateContent xmlns:mc="http://schemas.openxmlformats.org/markup-compatibility/2006">
          <mc:Choice Requires="x14">
            <control shapeId="17509" r:id="rId41" name="Group Box 101">
              <controlPr defaultSize="0" autoFill="0" autoPict="0" altText="">
                <anchor moveWithCells="1">
                  <from>
                    <xdr:col>2</xdr:col>
                    <xdr:colOff>0</xdr:colOff>
                    <xdr:row>7</xdr:row>
                    <xdr:rowOff>327660</xdr:rowOff>
                  </from>
                  <to>
                    <xdr:col>8</xdr:col>
                    <xdr:colOff>0</xdr:colOff>
                    <xdr:row>9</xdr:row>
                    <xdr:rowOff>106680</xdr:rowOff>
                  </to>
                </anchor>
              </controlPr>
            </control>
          </mc:Choice>
        </mc:AlternateContent>
        <mc:AlternateContent xmlns:mc="http://schemas.openxmlformats.org/markup-compatibility/2006">
          <mc:Choice Requires="x14">
            <control shapeId="17510" r:id="rId42" name="Option Button 102">
              <controlPr defaultSize="0" autoFill="0" autoLine="0" autoPict="0">
                <anchor moveWithCells="1">
                  <from>
                    <xdr:col>3</xdr:col>
                    <xdr:colOff>91440</xdr:colOff>
                    <xdr:row>8</xdr:row>
                    <xdr:rowOff>99060</xdr:rowOff>
                  </from>
                  <to>
                    <xdr:col>3</xdr:col>
                    <xdr:colOff>281940</xdr:colOff>
                    <xdr:row>8</xdr:row>
                    <xdr:rowOff>281940</xdr:rowOff>
                  </to>
                </anchor>
              </controlPr>
            </control>
          </mc:Choice>
        </mc:AlternateContent>
        <mc:AlternateContent xmlns:mc="http://schemas.openxmlformats.org/markup-compatibility/2006">
          <mc:Choice Requires="x14">
            <control shapeId="17511" r:id="rId43" name="Option Button 103">
              <controlPr defaultSize="0" autoFill="0" autoLine="0" autoPict="0">
                <anchor moveWithCells="1">
                  <from>
                    <xdr:col>4</xdr:col>
                    <xdr:colOff>91440</xdr:colOff>
                    <xdr:row>8</xdr:row>
                    <xdr:rowOff>99060</xdr:rowOff>
                  </from>
                  <to>
                    <xdr:col>4</xdr:col>
                    <xdr:colOff>281940</xdr:colOff>
                    <xdr:row>8</xdr:row>
                    <xdr:rowOff>281940</xdr:rowOff>
                  </to>
                </anchor>
              </controlPr>
            </control>
          </mc:Choice>
        </mc:AlternateContent>
        <mc:AlternateContent xmlns:mc="http://schemas.openxmlformats.org/markup-compatibility/2006">
          <mc:Choice Requires="x14">
            <control shapeId="17512" r:id="rId44" name="Option Button 104">
              <controlPr defaultSize="0" autoFill="0" autoLine="0" autoPict="0">
                <anchor moveWithCells="1">
                  <from>
                    <xdr:col>5</xdr:col>
                    <xdr:colOff>91440</xdr:colOff>
                    <xdr:row>8</xdr:row>
                    <xdr:rowOff>99060</xdr:rowOff>
                  </from>
                  <to>
                    <xdr:col>5</xdr:col>
                    <xdr:colOff>281940</xdr:colOff>
                    <xdr:row>8</xdr:row>
                    <xdr:rowOff>281940</xdr:rowOff>
                  </to>
                </anchor>
              </controlPr>
            </control>
          </mc:Choice>
        </mc:AlternateContent>
        <mc:AlternateContent xmlns:mc="http://schemas.openxmlformats.org/markup-compatibility/2006">
          <mc:Choice Requires="x14">
            <control shapeId="17513" r:id="rId45" name="Option Button 105">
              <controlPr defaultSize="0" autoFill="0" autoLine="0" autoPict="0">
                <anchor moveWithCells="1">
                  <from>
                    <xdr:col>6</xdr:col>
                    <xdr:colOff>91440</xdr:colOff>
                    <xdr:row>8</xdr:row>
                    <xdr:rowOff>99060</xdr:rowOff>
                  </from>
                  <to>
                    <xdr:col>6</xdr:col>
                    <xdr:colOff>281940</xdr:colOff>
                    <xdr:row>8</xdr:row>
                    <xdr:rowOff>281940</xdr:rowOff>
                  </to>
                </anchor>
              </controlPr>
            </control>
          </mc:Choice>
        </mc:AlternateContent>
        <mc:AlternateContent xmlns:mc="http://schemas.openxmlformats.org/markup-compatibility/2006">
          <mc:Choice Requires="x14">
            <control shapeId="17514" r:id="rId46" name="Option Button 106">
              <controlPr defaultSize="0" autoFill="0" autoLine="0" autoPict="0">
                <anchor moveWithCells="1">
                  <from>
                    <xdr:col>7</xdr:col>
                    <xdr:colOff>91440</xdr:colOff>
                    <xdr:row>8</xdr:row>
                    <xdr:rowOff>99060</xdr:rowOff>
                  </from>
                  <to>
                    <xdr:col>7</xdr:col>
                    <xdr:colOff>281940</xdr:colOff>
                    <xdr:row>8</xdr:row>
                    <xdr:rowOff>281940</xdr:rowOff>
                  </to>
                </anchor>
              </controlPr>
            </control>
          </mc:Choice>
        </mc:AlternateContent>
        <mc:AlternateContent xmlns:mc="http://schemas.openxmlformats.org/markup-compatibility/2006">
          <mc:Choice Requires="x14">
            <control shapeId="17515" r:id="rId47" name="Group Box 107">
              <controlPr defaultSize="0" autoFill="0" autoPict="0" altText="">
                <anchor moveWithCells="1">
                  <from>
                    <xdr:col>2</xdr:col>
                    <xdr:colOff>0</xdr:colOff>
                    <xdr:row>9</xdr:row>
                    <xdr:rowOff>198120</xdr:rowOff>
                  </from>
                  <to>
                    <xdr:col>8</xdr:col>
                    <xdr:colOff>0</xdr:colOff>
                    <xdr:row>10</xdr:row>
                    <xdr:rowOff>198120</xdr:rowOff>
                  </to>
                </anchor>
              </controlPr>
            </control>
          </mc:Choice>
        </mc:AlternateContent>
        <mc:AlternateContent xmlns:mc="http://schemas.openxmlformats.org/markup-compatibility/2006">
          <mc:Choice Requires="x14">
            <control shapeId="17516" r:id="rId48" name="Option Button 108">
              <controlPr defaultSize="0" autoFill="0" autoLine="0" autoPict="0">
                <anchor moveWithCells="1">
                  <from>
                    <xdr:col>2</xdr:col>
                    <xdr:colOff>91440</xdr:colOff>
                    <xdr:row>11</xdr:row>
                    <xdr:rowOff>83820</xdr:rowOff>
                  </from>
                  <to>
                    <xdr:col>2</xdr:col>
                    <xdr:colOff>281940</xdr:colOff>
                    <xdr:row>11</xdr:row>
                    <xdr:rowOff>259080</xdr:rowOff>
                  </to>
                </anchor>
              </controlPr>
            </control>
          </mc:Choice>
        </mc:AlternateContent>
        <mc:AlternateContent xmlns:mc="http://schemas.openxmlformats.org/markup-compatibility/2006">
          <mc:Choice Requires="x14">
            <control shapeId="17517" r:id="rId49" name="Group Box 109">
              <controlPr defaultSize="0" autoFill="0" autoPict="0" altText="">
                <anchor moveWithCells="1">
                  <from>
                    <xdr:col>2</xdr:col>
                    <xdr:colOff>0</xdr:colOff>
                    <xdr:row>11</xdr:row>
                    <xdr:rowOff>0</xdr:rowOff>
                  </from>
                  <to>
                    <xdr:col>8</xdr:col>
                    <xdr:colOff>0</xdr:colOff>
                    <xdr:row>11</xdr:row>
                    <xdr:rowOff>335280</xdr:rowOff>
                  </to>
                </anchor>
              </controlPr>
            </control>
          </mc:Choice>
        </mc:AlternateContent>
        <mc:AlternateContent xmlns:mc="http://schemas.openxmlformats.org/markup-compatibility/2006">
          <mc:Choice Requires="x14">
            <control shapeId="17518" r:id="rId50" name="Option Button 110">
              <controlPr defaultSize="0" autoFill="0" autoLine="0" autoPict="0">
                <anchor moveWithCells="1">
                  <from>
                    <xdr:col>3</xdr:col>
                    <xdr:colOff>91440</xdr:colOff>
                    <xdr:row>11</xdr:row>
                    <xdr:rowOff>83820</xdr:rowOff>
                  </from>
                  <to>
                    <xdr:col>3</xdr:col>
                    <xdr:colOff>281940</xdr:colOff>
                    <xdr:row>11</xdr:row>
                    <xdr:rowOff>259080</xdr:rowOff>
                  </to>
                </anchor>
              </controlPr>
            </control>
          </mc:Choice>
        </mc:AlternateContent>
        <mc:AlternateContent xmlns:mc="http://schemas.openxmlformats.org/markup-compatibility/2006">
          <mc:Choice Requires="x14">
            <control shapeId="17519" r:id="rId51" name="Option Button 111">
              <controlPr defaultSize="0" autoFill="0" autoLine="0" autoPict="0">
                <anchor moveWithCells="1">
                  <from>
                    <xdr:col>4</xdr:col>
                    <xdr:colOff>91440</xdr:colOff>
                    <xdr:row>11</xdr:row>
                    <xdr:rowOff>83820</xdr:rowOff>
                  </from>
                  <to>
                    <xdr:col>4</xdr:col>
                    <xdr:colOff>281940</xdr:colOff>
                    <xdr:row>11</xdr:row>
                    <xdr:rowOff>259080</xdr:rowOff>
                  </to>
                </anchor>
              </controlPr>
            </control>
          </mc:Choice>
        </mc:AlternateContent>
        <mc:AlternateContent xmlns:mc="http://schemas.openxmlformats.org/markup-compatibility/2006">
          <mc:Choice Requires="x14">
            <control shapeId="17520" r:id="rId52" name="Option Button 112">
              <controlPr defaultSize="0" autoFill="0" autoLine="0" autoPict="0">
                <anchor moveWithCells="1">
                  <from>
                    <xdr:col>5</xdr:col>
                    <xdr:colOff>91440</xdr:colOff>
                    <xdr:row>11</xdr:row>
                    <xdr:rowOff>83820</xdr:rowOff>
                  </from>
                  <to>
                    <xdr:col>5</xdr:col>
                    <xdr:colOff>281940</xdr:colOff>
                    <xdr:row>11</xdr:row>
                    <xdr:rowOff>259080</xdr:rowOff>
                  </to>
                </anchor>
              </controlPr>
            </control>
          </mc:Choice>
        </mc:AlternateContent>
        <mc:AlternateContent xmlns:mc="http://schemas.openxmlformats.org/markup-compatibility/2006">
          <mc:Choice Requires="x14">
            <control shapeId="17521" r:id="rId53" name="Option Button 113">
              <controlPr defaultSize="0" autoFill="0" autoLine="0" autoPict="0">
                <anchor moveWithCells="1">
                  <from>
                    <xdr:col>6</xdr:col>
                    <xdr:colOff>91440</xdr:colOff>
                    <xdr:row>11</xdr:row>
                    <xdr:rowOff>83820</xdr:rowOff>
                  </from>
                  <to>
                    <xdr:col>6</xdr:col>
                    <xdr:colOff>281940</xdr:colOff>
                    <xdr:row>11</xdr:row>
                    <xdr:rowOff>259080</xdr:rowOff>
                  </to>
                </anchor>
              </controlPr>
            </control>
          </mc:Choice>
        </mc:AlternateContent>
        <mc:AlternateContent xmlns:mc="http://schemas.openxmlformats.org/markup-compatibility/2006">
          <mc:Choice Requires="x14">
            <control shapeId="17522" r:id="rId54" name="Option Button 114">
              <controlPr defaultSize="0" autoFill="0" autoLine="0" autoPict="0">
                <anchor moveWithCells="1">
                  <from>
                    <xdr:col>7</xdr:col>
                    <xdr:colOff>91440</xdr:colOff>
                    <xdr:row>11</xdr:row>
                    <xdr:rowOff>83820</xdr:rowOff>
                  </from>
                  <to>
                    <xdr:col>7</xdr:col>
                    <xdr:colOff>281940</xdr:colOff>
                    <xdr:row>11</xdr:row>
                    <xdr:rowOff>259080</xdr:rowOff>
                  </to>
                </anchor>
              </controlPr>
            </control>
          </mc:Choice>
        </mc:AlternateContent>
        <mc:AlternateContent xmlns:mc="http://schemas.openxmlformats.org/markup-compatibility/2006">
          <mc:Choice Requires="x14">
            <control shapeId="17523" r:id="rId55" name="Group Box 115">
              <controlPr defaultSize="0" autoFill="0" autoPict="0" altText="">
                <anchor moveWithCells="1">
                  <from>
                    <xdr:col>2</xdr:col>
                    <xdr:colOff>0</xdr:colOff>
                    <xdr:row>10</xdr:row>
                    <xdr:rowOff>198120</xdr:rowOff>
                  </from>
                  <to>
                    <xdr:col>8</xdr:col>
                    <xdr:colOff>0</xdr:colOff>
                    <xdr:row>11</xdr:row>
                    <xdr:rowOff>167640</xdr:rowOff>
                  </to>
                </anchor>
              </controlPr>
            </control>
          </mc:Choice>
        </mc:AlternateContent>
        <mc:AlternateContent xmlns:mc="http://schemas.openxmlformats.org/markup-compatibility/2006">
          <mc:Choice Requires="x14">
            <control shapeId="17524" r:id="rId56" name="Option Button 116">
              <controlPr defaultSize="0" autoFill="0" autoLine="0" autoPict="0">
                <anchor moveWithCells="1">
                  <from>
                    <xdr:col>2</xdr:col>
                    <xdr:colOff>91440</xdr:colOff>
                    <xdr:row>12</xdr:row>
                    <xdr:rowOff>167640</xdr:rowOff>
                  </from>
                  <to>
                    <xdr:col>2</xdr:col>
                    <xdr:colOff>281940</xdr:colOff>
                    <xdr:row>12</xdr:row>
                    <xdr:rowOff>342900</xdr:rowOff>
                  </to>
                </anchor>
              </controlPr>
            </control>
          </mc:Choice>
        </mc:AlternateContent>
        <mc:AlternateContent xmlns:mc="http://schemas.openxmlformats.org/markup-compatibility/2006">
          <mc:Choice Requires="x14">
            <control shapeId="17525" r:id="rId57" name="Group Box 117">
              <controlPr defaultSize="0" autoFill="0" autoPict="0" altText="">
                <anchor moveWithCells="1">
                  <from>
                    <xdr:col>2</xdr:col>
                    <xdr:colOff>0</xdr:colOff>
                    <xdr:row>12</xdr:row>
                    <xdr:rowOff>0</xdr:rowOff>
                  </from>
                  <to>
                    <xdr:col>8</xdr:col>
                    <xdr:colOff>0</xdr:colOff>
                    <xdr:row>12</xdr:row>
                    <xdr:rowOff>335280</xdr:rowOff>
                  </to>
                </anchor>
              </controlPr>
            </control>
          </mc:Choice>
        </mc:AlternateContent>
        <mc:AlternateContent xmlns:mc="http://schemas.openxmlformats.org/markup-compatibility/2006">
          <mc:Choice Requires="x14">
            <control shapeId="17526" r:id="rId58" name="Option Button 118">
              <controlPr defaultSize="0" autoFill="0" autoLine="0" autoPict="0">
                <anchor moveWithCells="1">
                  <from>
                    <xdr:col>3</xdr:col>
                    <xdr:colOff>91440</xdr:colOff>
                    <xdr:row>12</xdr:row>
                    <xdr:rowOff>167640</xdr:rowOff>
                  </from>
                  <to>
                    <xdr:col>3</xdr:col>
                    <xdr:colOff>281940</xdr:colOff>
                    <xdr:row>12</xdr:row>
                    <xdr:rowOff>342900</xdr:rowOff>
                  </to>
                </anchor>
              </controlPr>
            </control>
          </mc:Choice>
        </mc:AlternateContent>
        <mc:AlternateContent xmlns:mc="http://schemas.openxmlformats.org/markup-compatibility/2006">
          <mc:Choice Requires="x14">
            <control shapeId="17527" r:id="rId59" name="Option Button 119">
              <controlPr defaultSize="0" autoFill="0" autoLine="0" autoPict="0">
                <anchor moveWithCells="1">
                  <from>
                    <xdr:col>4</xdr:col>
                    <xdr:colOff>91440</xdr:colOff>
                    <xdr:row>12</xdr:row>
                    <xdr:rowOff>167640</xdr:rowOff>
                  </from>
                  <to>
                    <xdr:col>4</xdr:col>
                    <xdr:colOff>281940</xdr:colOff>
                    <xdr:row>12</xdr:row>
                    <xdr:rowOff>342900</xdr:rowOff>
                  </to>
                </anchor>
              </controlPr>
            </control>
          </mc:Choice>
        </mc:AlternateContent>
        <mc:AlternateContent xmlns:mc="http://schemas.openxmlformats.org/markup-compatibility/2006">
          <mc:Choice Requires="x14">
            <control shapeId="17528" r:id="rId60" name="Option Button 120">
              <controlPr defaultSize="0" autoFill="0" autoLine="0" autoPict="0">
                <anchor moveWithCells="1">
                  <from>
                    <xdr:col>5</xdr:col>
                    <xdr:colOff>91440</xdr:colOff>
                    <xdr:row>12</xdr:row>
                    <xdr:rowOff>167640</xdr:rowOff>
                  </from>
                  <to>
                    <xdr:col>5</xdr:col>
                    <xdr:colOff>281940</xdr:colOff>
                    <xdr:row>12</xdr:row>
                    <xdr:rowOff>342900</xdr:rowOff>
                  </to>
                </anchor>
              </controlPr>
            </control>
          </mc:Choice>
        </mc:AlternateContent>
        <mc:AlternateContent xmlns:mc="http://schemas.openxmlformats.org/markup-compatibility/2006">
          <mc:Choice Requires="x14">
            <control shapeId="17529" r:id="rId61" name="Option Button 121">
              <controlPr defaultSize="0" autoFill="0" autoLine="0" autoPict="0">
                <anchor moveWithCells="1">
                  <from>
                    <xdr:col>6</xdr:col>
                    <xdr:colOff>91440</xdr:colOff>
                    <xdr:row>12</xdr:row>
                    <xdr:rowOff>167640</xdr:rowOff>
                  </from>
                  <to>
                    <xdr:col>6</xdr:col>
                    <xdr:colOff>281940</xdr:colOff>
                    <xdr:row>12</xdr:row>
                    <xdr:rowOff>342900</xdr:rowOff>
                  </to>
                </anchor>
              </controlPr>
            </control>
          </mc:Choice>
        </mc:AlternateContent>
        <mc:AlternateContent xmlns:mc="http://schemas.openxmlformats.org/markup-compatibility/2006">
          <mc:Choice Requires="x14">
            <control shapeId="17530" r:id="rId62" name="Option Button 122">
              <controlPr defaultSize="0" autoFill="0" autoLine="0" autoPict="0">
                <anchor moveWithCells="1">
                  <from>
                    <xdr:col>7</xdr:col>
                    <xdr:colOff>91440</xdr:colOff>
                    <xdr:row>12</xdr:row>
                    <xdr:rowOff>167640</xdr:rowOff>
                  </from>
                  <to>
                    <xdr:col>7</xdr:col>
                    <xdr:colOff>281940</xdr:colOff>
                    <xdr:row>12</xdr:row>
                    <xdr:rowOff>342900</xdr:rowOff>
                  </to>
                </anchor>
              </controlPr>
            </control>
          </mc:Choice>
        </mc:AlternateContent>
        <mc:AlternateContent xmlns:mc="http://schemas.openxmlformats.org/markup-compatibility/2006">
          <mc:Choice Requires="x14">
            <control shapeId="17531" r:id="rId63" name="Group Box 123">
              <controlPr defaultSize="0" autoFill="0" autoPict="0" altText="">
                <anchor moveWithCells="1">
                  <from>
                    <xdr:col>2</xdr:col>
                    <xdr:colOff>0</xdr:colOff>
                    <xdr:row>11</xdr:row>
                    <xdr:rowOff>198120</xdr:rowOff>
                  </from>
                  <to>
                    <xdr:col>8</xdr:col>
                    <xdr:colOff>0</xdr:colOff>
                    <xdr:row>12</xdr:row>
                    <xdr:rowOff>335280</xdr:rowOff>
                  </to>
                </anchor>
              </controlPr>
            </control>
          </mc:Choice>
        </mc:AlternateContent>
        <mc:AlternateContent xmlns:mc="http://schemas.openxmlformats.org/markup-compatibility/2006">
          <mc:Choice Requires="x14">
            <control shapeId="17532" r:id="rId64" name="Option Button 124">
              <controlPr defaultSize="0" autoFill="0" autoLine="0" autoPict="0">
                <anchor moveWithCells="1">
                  <from>
                    <xdr:col>2</xdr:col>
                    <xdr:colOff>91440</xdr:colOff>
                    <xdr:row>13</xdr:row>
                    <xdr:rowOff>83820</xdr:rowOff>
                  </from>
                  <to>
                    <xdr:col>2</xdr:col>
                    <xdr:colOff>281940</xdr:colOff>
                    <xdr:row>13</xdr:row>
                    <xdr:rowOff>259080</xdr:rowOff>
                  </to>
                </anchor>
              </controlPr>
            </control>
          </mc:Choice>
        </mc:AlternateContent>
        <mc:AlternateContent xmlns:mc="http://schemas.openxmlformats.org/markup-compatibility/2006">
          <mc:Choice Requires="x14">
            <control shapeId="17533" r:id="rId65" name="Group Box 125">
              <controlPr defaultSize="0" autoFill="0" autoPict="0" altText="">
                <anchor moveWithCells="1">
                  <from>
                    <xdr:col>2</xdr:col>
                    <xdr:colOff>0</xdr:colOff>
                    <xdr:row>13</xdr:row>
                    <xdr:rowOff>0</xdr:rowOff>
                  </from>
                  <to>
                    <xdr:col>8</xdr:col>
                    <xdr:colOff>0</xdr:colOff>
                    <xdr:row>14</xdr:row>
                    <xdr:rowOff>0</xdr:rowOff>
                  </to>
                </anchor>
              </controlPr>
            </control>
          </mc:Choice>
        </mc:AlternateContent>
        <mc:AlternateContent xmlns:mc="http://schemas.openxmlformats.org/markup-compatibility/2006">
          <mc:Choice Requires="x14">
            <control shapeId="17534" r:id="rId66" name="Option Button 126">
              <controlPr defaultSize="0" autoFill="0" autoLine="0" autoPict="0">
                <anchor moveWithCells="1">
                  <from>
                    <xdr:col>3</xdr:col>
                    <xdr:colOff>91440</xdr:colOff>
                    <xdr:row>13</xdr:row>
                    <xdr:rowOff>83820</xdr:rowOff>
                  </from>
                  <to>
                    <xdr:col>3</xdr:col>
                    <xdr:colOff>281940</xdr:colOff>
                    <xdr:row>13</xdr:row>
                    <xdr:rowOff>259080</xdr:rowOff>
                  </to>
                </anchor>
              </controlPr>
            </control>
          </mc:Choice>
        </mc:AlternateContent>
        <mc:AlternateContent xmlns:mc="http://schemas.openxmlformats.org/markup-compatibility/2006">
          <mc:Choice Requires="x14">
            <control shapeId="17535" r:id="rId67" name="Option Button 127">
              <controlPr defaultSize="0" autoFill="0" autoLine="0" autoPict="0">
                <anchor moveWithCells="1">
                  <from>
                    <xdr:col>4</xdr:col>
                    <xdr:colOff>91440</xdr:colOff>
                    <xdr:row>13</xdr:row>
                    <xdr:rowOff>83820</xdr:rowOff>
                  </from>
                  <to>
                    <xdr:col>4</xdr:col>
                    <xdr:colOff>281940</xdr:colOff>
                    <xdr:row>13</xdr:row>
                    <xdr:rowOff>259080</xdr:rowOff>
                  </to>
                </anchor>
              </controlPr>
            </control>
          </mc:Choice>
        </mc:AlternateContent>
        <mc:AlternateContent xmlns:mc="http://schemas.openxmlformats.org/markup-compatibility/2006">
          <mc:Choice Requires="x14">
            <control shapeId="17536" r:id="rId68" name="Option Button 128">
              <controlPr defaultSize="0" autoFill="0" autoLine="0" autoPict="0">
                <anchor moveWithCells="1">
                  <from>
                    <xdr:col>5</xdr:col>
                    <xdr:colOff>91440</xdr:colOff>
                    <xdr:row>13</xdr:row>
                    <xdr:rowOff>83820</xdr:rowOff>
                  </from>
                  <to>
                    <xdr:col>5</xdr:col>
                    <xdr:colOff>281940</xdr:colOff>
                    <xdr:row>13</xdr:row>
                    <xdr:rowOff>259080</xdr:rowOff>
                  </to>
                </anchor>
              </controlPr>
            </control>
          </mc:Choice>
        </mc:AlternateContent>
        <mc:AlternateContent xmlns:mc="http://schemas.openxmlformats.org/markup-compatibility/2006">
          <mc:Choice Requires="x14">
            <control shapeId="17537" r:id="rId69" name="Option Button 129">
              <controlPr defaultSize="0" autoFill="0" autoLine="0" autoPict="0">
                <anchor moveWithCells="1">
                  <from>
                    <xdr:col>6</xdr:col>
                    <xdr:colOff>91440</xdr:colOff>
                    <xdr:row>13</xdr:row>
                    <xdr:rowOff>83820</xdr:rowOff>
                  </from>
                  <to>
                    <xdr:col>6</xdr:col>
                    <xdr:colOff>281940</xdr:colOff>
                    <xdr:row>13</xdr:row>
                    <xdr:rowOff>259080</xdr:rowOff>
                  </to>
                </anchor>
              </controlPr>
            </control>
          </mc:Choice>
        </mc:AlternateContent>
        <mc:AlternateContent xmlns:mc="http://schemas.openxmlformats.org/markup-compatibility/2006">
          <mc:Choice Requires="x14">
            <control shapeId="17538" r:id="rId70" name="Option Button 130">
              <controlPr defaultSize="0" autoFill="0" autoLine="0" autoPict="0">
                <anchor moveWithCells="1">
                  <from>
                    <xdr:col>7</xdr:col>
                    <xdr:colOff>91440</xdr:colOff>
                    <xdr:row>13</xdr:row>
                    <xdr:rowOff>83820</xdr:rowOff>
                  </from>
                  <to>
                    <xdr:col>7</xdr:col>
                    <xdr:colOff>281940</xdr:colOff>
                    <xdr:row>13</xdr:row>
                    <xdr:rowOff>259080</xdr:rowOff>
                  </to>
                </anchor>
              </controlPr>
            </control>
          </mc:Choice>
        </mc:AlternateContent>
        <mc:AlternateContent xmlns:mc="http://schemas.openxmlformats.org/markup-compatibility/2006">
          <mc:Choice Requires="x14">
            <control shapeId="17539" r:id="rId71" name="Group Box 131">
              <controlPr defaultSize="0" autoFill="0" autoPict="0" altText="">
                <anchor moveWithCells="1">
                  <from>
                    <xdr:col>2</xdr:col>
                    <xdr:colOff>0</xdr:colOff>
                    <xdr:row>12</xdr:row>
                    <xdr:rowOff>198120</xdr:rowOff>
                  </from>
                  <to>
                    <xdr:col>8</xdr:col>
                    <xdr:colOff>0</xdr:colOff>
                    <xdr:row>13</xdr:row>
                    <xdr:rowOff>167640</xdr:rowOff>
                  </to>
                </anchor>
              </controlPr>
            </control>
          </mc:Choice>
        </mc:AlternateContent>
        <mc:AlternateContent xmlns:mc="http://schemas.openxmlformats.org/markup-compatibility/2006">
          <mc:Choice Requires="x14">
            <control shapeId="17540" r:id="rId72" name="Option Button 132">
              <controlPr defaultSize="0" autoFill="0" autoLine="0" autoPict="0">
                <anchor moveWithCells="1">
                  <from>
                    <xdr:col>2</xdr:col>
                    <xdr:colOff>91440</xdr:colOff>
                    <xdr:row>14</xdr:row>
                    <xdr:rowOff>83820</xdr:rowOff>
                  </from>
                  <to>
                    <xdr:col>2</xdr:col>
                    <xdr:colOff>281940</xdr:colOff>
                    <xdr:row>14</xdr:row>
                    <xdr:rowOff>259080</xdr:rowOff>
                  </to>
                </anchor>
              </controlPr>
            </control>
          </mc:Choice>
        </mc:AlternateContent>
        <mc:AlternateContent xmlns:mc="http://schemas.openxmlformats.org/markup-compatibility/2006">
          <mc:Choice Requires="x14">
            <control shapeId="17541" r:id="rId73" name="Group Box 133">
              <controlPr defaultSize="0" autoFill="0" autoPict="0" altText="">
                <anchor moveWithCells="1">
                  <from>
                    <xdr:col>2</xdr:col>
                    <xdr:colOff>0</xdr:colOff>
                    <xdr:row>14</xdr:row>
                    <xdr:rowOff>0</xdr:rowOff>
                  </from>
                  <to>
                    <xdr:col>8</xdr:col>
                    <xdr:colOff>0</xdr:colOff>
                    <xdr:row>15</xdr:row>
                    <xdr:rowOff>0</xdr:rowOff>
                  </to>
                </anchor>
              </controlPr>
            </control>
          </mc:Choice>
        </mc:AlternateContent>
        <mc:AlternateContent xmlns:mc="http://schemas.openxmlformats.org/markup-compatibility/2006">
          <mc:Choice Requires="x14">
            <control shapeId="17542" r:id="rId74" name="Option Button 134">
              <controlPr defaultSize="0" autoFill="0" autoLine="0" autoPict="0">
                <anchor moveWithCells="1">
                  <from>
                    <xdr:col>3</xdr:col>
                    <xdr:colOff>91440</xdr:colOff>
                    <xdr:row>14</xdr:row>
                    <xdr:rowOff>83820</xdr:rowOff>
                  </from>
                  <to>
                    <xdr:col>3</xdr:col>
                    <xdr:colOff>281940</xdr:colOff>
                    <xdr:row>14</xdr:row>
                    <xdr:rowOff>259080</xdr:rowOff>
                  </to>
                </anchor>
              </controlPr>
            </control>
          </mc:Choice>
        </mc:AlternateContent>
        <mc:AlternateContent xmlns:mc="http://schemas.openxmlformats.org/markup-compatibility/2006">
          <mc:Choice Requires="x14">
            <control shapeId="17543" r:id="rId75" name="Option Button 135">
              <controlPr defaultSize="0" autoFill="0" autoLine="0" autoPict="0">
                <anchor moveWithCells="1">
                  <from>
                    <xdr:col>4</xdr:col>
                    <xdr:colOff>91440</xdr:colOff>
                    <xdr:row>14</xdr:row>
                    <xdr:rowOff>83820</xdr:rowOff>
                  </from>
                  <to>
                    <xdr:col>4</xdr:col>
                    <xdr:colOff>281940</xdr:colOff>
                    <xdr:row>14</xdr:row>
                    <xdr:rowOff>259080</xdr:rowOff>
                  </to>
                </anchor>
              </controlPr>
            </control>
          </mc:Choice>
        </mc:AlternateContent>
        <mc:AlternateContent xmlns:mc="http://schemas.openxmlformats.org/markup-compatibility/2006">
          <mc:Choice Requires="x14">
            <control shapeId="17544" r:id="rId76" name="Option Button 136">
              <controlPr defaultSize="0" autoFill="0" autoLine="0" autoPict="0">
                <anchor moveWithCells="1">
                  <from>
                    <xdr:col>5</xdr:col>
                    <xdr:colOff>91440</xdr:colOff>
                    <xdr:row>14</xdr:row>
                    <xdr:rowOff>83820</xdr:rowOff>
                  </from>
                  <to>
                    <xdr:col>5</xdr:col>
                    <xdr:colOff>281940</xdr:colOff>
                    <xdr:row>14</xdr:row>
                    <xdr:rowOff>259080</xdr:rowOff>
                  </to>
                </anchor>
              </controlPr>
            </control>
          </mc:Choice>
        </mc:AlternateContent>
        <mc:AlternateContent xmlns:mc="http://schemas.openxmlformats.org/markup-compatibility/2006">
          <mc:Choice Requires="x14">
            <control shapeId="17545" r:id="rId77" name="Option Button 137">
              <controlPr defaultSize="0" autoFill="0" autoLine="0" autoPict="0">
                <anchor moveWithCells="1">
                  <from>
                    <xdr:col>6</xdr:col>
                    <xdr:colOff>91440</xdr:colOff>
                    <xdr:row>14</xdr:row>
                    <xdr:rowOff>83820</xdr:rowOff>
                  </from>
                  <to>
                    <xdr:col>6</xdr:col>
                    <xdr:colOff>281940</xdr:colOff>
                    <xdr:row>14</xdr:row>
                    <xdr:rowOff>259080</xdr:rowOff>
                  </to>
                </anchor>
              </controlPr>
            </control>
          </mc:Choice>
        </mc:AlternateContent>
        <mc:AlternateContent xmlns:mc="http://schemas.openxmlformats.org/markup-compatibility/2006">
          <mc:Choice Requires="x14">
            <control shapeId="17546" r:id="rId78" name="Option Button 138">
              <controlPr defaultSize="0" autoFill="0" autoLine="0" autoPict="0">
                <anchor moveWithCells="1">
                  <from>
                    <xdr:col>7</xdr:col>
                    <xdr:colOff>91440</xdr:colOff>
                    <xdr:row>14</xdr:row>
                    <xdr:rowOff>83820</xdr:rowOff>
                  </from>
                  <to>
                    <xdr:col>7</xdr:col>
                    <xdr:colOff>281940</xdr:colOff>
                    <xdr:row>14</xdr:row>
                    <xdr:rowOff>259080</xdr:rowOff>
                  </to>
                </anchor>
              </controlPr>
            </control>
          </mc:Choice>
        </mc:AlternateContent>
        <mc:AlternateContent xmlns:mc="http://schemas.openxmlformats.org/markup-compatibility/2006">
          <mc:Choice Requires="x14">
            <control shapeId="17547" r:id="rId79" name="Group Box 139">
              <controlPr defaultSize="0" autoFill="0" autoPict="0" altText="">
                <anchor moveWithCells="1">
                  <from>
                    <xdr:col>2</xdr:col>
                    <xdr:colOff>0</xdr:colOff>
                    <xdr:row>13</xdr:row>
                    <xdr:rowOff>198120</xdr:rowOff>
                  </from>
                  <to>
                    <xdr:col>8</xdr:col>
                    <xdr:colOff>0</xdr:colOff>
                    <xdr:row>15</xdr:row>
                    <xdr:rowOff>30480</xdr:rowOff>
                  </to>
                </anchor>
              </controlPr>
            </control>
          </mc:Choice>
        </mc:AlternateContent>
        <mc:AlternateContent xmlns:mc="http://schemas.openxmlformats.org/markup-compatibility/2006">
          <mc:Choice Requires="x14">
            <control shapeId="17548" r:id="rId80" name="Option Button 140">
              <controlPr defaultSize="0" autoFill="0" autoLine="0" autoPict="0">
                <anchor moveWithCells="1">
                  <from>
                    <xdr:col>2</xdr:col>
                    <xdr:colOff>91440</xdr:colOff>
                    <xdr:row>15</xdr:row>
                    <xdr:rowOff>152400</xdr:rowOff>
                  </from>
                  <to>
                    <xdr:col>2</xdr:col>
                    <xdr:colOff>281940</xdr:colOff>
                    <xdr:row>15</xdr:row>
                    <xdr:rowOff>327660</xdr:rowOff>
                  </to>
                </anchor>
              </controlPr>
            </control>
          </mc:Choice>
        </mc:AlternateContent>
        <mc:AlternateContent xmlns:mc="http://schemas.openxmlformats.org/markup-compatibility/2006">
          <mc:Choice Requires="x14">
            <control shapeId="17549" r:id="rId81" name="Group Box 141">
              <controlPr defaultSize="0" autoFill="0" autoPict="0" altText="">
                <anchor moveWithCells="1">
                  <from>
                    <xdr:col>2</xdr:col>
                    <xdr:colOff>0</xdr:colOff>
                    <xdr:row>15</xdr:row>
                    <xdr:rowOff>0</xdr:rowOff>
                  </from>
                  <to>
                    <xdr:col>8</xdr:col>
                    <xdr:colOff>0</xdr:colOff>
                    <xdr:row>15</xdr:row>
                    <xdr:rowOff>335280</xdr:rowOff>
                  </to>
                </anchor>
              </controlPr>
            </control>
          </mc:Choice>
        </mc:AlternateContent>
        <mc:AlternateContent xmlns:mc="http://schemas.openxmlformats.org/markup-compatibility/2006">
          <mc:Choice Requires="x14">
            <control shapeId="17550" r:id="rId82" name="Option Button 142">
              <controlPr defaultSize="0" autoFill="0" autoLine="0" autoPict="0">
                <anchor moveWithCells="1">
                  <from>
                    <xdr:col>3</xdr:col>
                    <xdr:colOff>91440</xdr:colOff>
                    <xdr:row>15</xdr:row>
                    <xdr:rowOff>152400</xdr:rowOff>
                  </from>
                  <to>
                    <xdr:col>3</xdr:col>
                    <xdr:colOff>281940</xdr:colOff>
                    <xdr:row>15</xdr:row>
                    <xdr:rowOff>327660</xdr:rowOff>
                  </to>
                </anchor>
              </controlPr>
            </control>
          </mc:Choice>
        </mc:AlternateContent>
        <mc:AlternateContent xmlns:mc="http://schemas.openxmlformats.org/markup-compatibility/2006">
          <mc:Choice Requires="x14">
            <control shapeId="17551" r:id="rId83" name="Option Button 143">
              <controlPr defaultSize="0" autoFill="0" autoLine="0" autoPict="0">
                <anchor moveWithCells="1">
                  <from>
                    <xdr:col>4</xdr:col>
                    <xdr:colOff>91440</xdr:colOff>
                    <xdr:row>15</xdr:row>
                    <xdr:rowOff>152400</xdr:rowOff>
                  </from>
                  <to>
                    <xdr:col>4</xdr:col>
                    <xdr:colOff>281940</xdr:colOff>
                    <xdr:row>15</xdr:row>
                    <xdr:rowOff>327660</xdr:rowOff>
                  </to>
                </anchor>
              </controlPr>
            </control>
          </mc:Choice>
        </mc:AlternateContent>
        <mc:AlternateContent xmlns:mc="http://schemas.openxmlformats.org/markup-compatibility/2006">
          <mc:Choice Requires="x14">
            <control shapeId="17552" r:id="rId84" name="Option Button 144">
              <controlPr defaultSize="0" autoFill="0" autoLine="0" autoPict="0">
                <anchor moveWithCells="1">
                  <from>
                    <xdr:col>5</xdr:col>
                    <xdr:colOff>91440</xdr:colOff>
                    <xdr:row>15</xdr:row>
                    <xdr:rowOff>152400</xdr:rowOff>
                  </from>
                  <to>
                    <xdr:col>5</xdr:col>
                    <xdr:colOff>281940</xdr:colOff>
                    <xdr:row>15</xdr:row>
                    <xdr:rowOff>327660</xdr:rowOff>
                  </to>
                </anchor>
              </controlPr>
            </control>
          </mc:Choice>
        </mc:AlternateContent>
        <mc:AlternateContent xmlns:mc="http://schemas.openxmlformats.org/markup-compatibility/2006">
          <mc:Choice Requires="x14">
            <control shapeId="17553" r:id="rId85" name="Option Button 145">
              <controlPr defaultSize="0" autoFill="0" autoLine="0" autoPict="0">
                <anchor moveWithCells="1">
                  <from>
                    <xdr:col>6</xdr:col>
                    <xdr:colOff>91440</xdr:colOff>
                    <xdr:row>15</xdr:row>
                    <xdr:rowOff>152400</xdr:rowOff>
                  </from>
                  <to>
                    <xdr:col>6</xdr:col>
                    <xdr:colOff>281940</xdr:colOff>
                    <xdr:row>15</xdr:row>
                    <xdr:rowOff>327660</xdr:rowOff>
                  </to>
                </anchor>
              </controlPr>
            </control>
          </mc:Choice>
        </mc:AlternateContent>
        <mc:AlternateContent xmlns:mc="http://schemas.openxmlformats.org/markup-compatibility/2006">
          <mc:Choice Requires="x14">
            <control shapeId="17554" r:id="rId86" name="Option Button 146">
              <controlPr defaultSize="0" autoFill="0" autoLine="0" autoPict="0">
                <anchor moveWithCells="1">
                  <from>
                    <xdr:col>7</xdr:col>
                    <xdr:colOff>91440</xdr:colOff>
                    <xdr:row>15</xdr:row>
                    <xdr:rowOff>152400</xdr:rowOff>
                  </from>
                  <to>
                    <xdr:col>7</xdr:col>
                    <xdr:colOff>281940</xdr:colOff>
                    <xdr:row>15</xdr:row>
                    <xdr:rowOff>327660</xdr:rowOff>
                  </to>
                </anchor>
              </controlPr>
            </control>
          </mc:Choice>
        </mc:AlternateContent>
        <mc:AlternateContent xmlns:mc="http://schemas.openxmlformats.org/markup-compatibility/2006">
          <mc:Choice Requires="x14">
            <control shapeId="17555" r:id="rId87" name="Group Box 147">
              <controlPr defaultSize="0" autoFill="0" autoPict="0" altText="">
                <anchor moveWithCells="1">
                  <from>
                    <xdr:col>2</xdr:col>
                    <xdr:colOff>0</xdr:colOff>
                    <xdr:row>14</xdr:row>
                    <xdr:rowOff>198120</xdr:rowOff>
                  </from>
                  <to>
                    <xdr:col>8</xdr:col>
                    <xdr:colOff>0</xdr:colOff>
                    <xdr:row>15</xdr:row>
                    <xdr:rowOff>365760</xdr:rowOff>
                  </to>
                </anchor>
              </controlPr>
            </control>
          </mc:Choice>
        </mc:AlternateContent>
        <mc:AlternateContent xmlns:mc="http://schemas.openxmlformats.org/markup-compatibility/2006">
          <mc:Choice Requires="x14">
            <control shapeId="17556" r:id="rId88" name="Option Button 148">
              <controlPr defaultSize="0" autoFill="0" autoLine="0" autoPict="0">
                <anchor moveWithCells="1">
                  <from>
                    <xdr:col>2</xdr:col>
                    <xdr:colOff>91440</xdr:colOff>
                    <xdr:row>16</xdr:row>
                    <xdr:rowOff>83820</xdr:rowOff>
                  </from>
                  <to>
                    <xdr:col>2</xdr:col>
                    <xdr:colOff>281940</xdr:colOff>
                    <xdr:row>16</xdr:row>
                    <xdr:rowOff>259080</xdr:rowOff>
                  </to>
                </anchor>
              </controlPr>
            </control>
          </mc:Choice>
        </mc:AlternateContent>
        <mc:AlternateContent xmlns:mc="http://schemas.openxmlformats.org/markup-compatibility/2006">
          <mc:Choice Requires="x14">
            <control shapeId="17557" r:id="rId89" name="Group Box 149">
              <controlPr defaultSize="0" autoFill="0" autoPict="0" altText="">
                <anchor moveWithCells="1">
                  <from>
                    <xdr:col>2</xdr:col>
                    <xdr:colOff>0</xdr:colOff>
                    <xdr:row>16</xdr:row>
                    <xdr:rowOff>0</xdr:rowOff>
                  </from>
                  <to>
                    <xdr:col>8</xdr:col>
                    <xdr:colOff>0</xdr:colOff>
                    <xdr:row>16</xdr:row>
                    <xdr:rowOff>335280</xdr:rowOff>
                  </to>
                </anchor>
              </controlPr>
            </control>
          </mc:Choice>
        </mc:AlternateContent>
        <mc:AlternateContent xmlns:mc="http://schemas.openxmlformats.org/markup-compatibility/2006">
          <mc:Choice Requires="x14">
            <control shapeId="17558" r:id="rId90" name="Option Button 150">
              <controlPr defaultSize="0" autoFill="0" autoLine="0" autoPict="0">
                <anchor moveWithCells="1">
                  <from>
                    <xdr:col>3</xdr:col>
                    <xdr:colOff>91440</xdr:colOff>
                    <xdr:row>16</xdr:row>
                    <xdr:rowOff>83820</xdr:rowOff>
                  </from>
                  <to>
                    <xdr:col>3</xdr:col>
                    <xdr:colOff>281940</xdr:colOff>
                    <xdr:row>16</xdr:row>
                    <xdr:rowOff>259080</xdr:rowOff>
                  </to>
                </anchor>
              </controlPr>
            </control>
          </mc:Choice>
        </mc:AlternateContent>
        <mc:AlternateContent xmlns:mc="http://schemas.openxmlformats.org/markup-compatibility/2006">
          <mc:Choice Requires="x14">
            <control shapeId="17559" r:id="rId91" name="Option Button 151">
              <controlPr defaultSize="0" autoFill="0" autoLine="0" autoPict="0">
                <anchor moveWithCells="1">
                  <from>
                    <xdr:col>4</xdr:col>
                    <xdr:colOff>91440</xdr:colOff>
                    <xdr:row>16</xdr:row>
                    <xdr:rowOff>83820</xdr:rowOff>
                  </from>
                  <to>
                    <xdr:col>4</xdr:col>
                    <xdr:colOff>281940</xdr:colOff>
                    <xdr:row>16</xdr:row>
                    <xdr:rowOff>259080</xdr:rowOff>
                  </to>
                </anchor>
              </controlPr>
            </control>
          </mc:Choice>
        </mc:AlternateContent>
        <mc:AlternateContent xmlns:mc="http://schemas.openxmlformats.org/markup-compatibility/2006">
          <mc:Choice Requires="x14">
            <control shapeId="17560" r:id="rId92" name="Option Button 152">
              <controlPr defaultSize="0" autoFill="0" autoLine="0" autoPict="0">
                <anchor moveWithCells="1">
                  <from>
                    <xdr:col>5</xdr:col>
                    <xdr:colOff>91440</xdr:colOff>
                    <xdr:row>16</xdr:row>
                    <xdr:rowOff>83820</xdr:rowOff>
                  </from>
                  <to>
                    <xdr:col>5</xdr:col>
                    <xdr:colOff>281940</xdr:colOff>
                    <xdr:row>16</xdr:row>
                    <xdr:rowOff>259080</xdr:rowOff>
                  </to>
                </anchor>
              </controlPr>
            </control>
          </mc:Choice>
        </mc:AlternateContent>
        <mc:AlternateContent xmlns:mc="http://schemas.openxmlformats.org/markup-compatibility/2006">
          <mc:Choice Requires="x14">
            <control shapeId="17561" r:id="rId93" name="Option Button 153">
              <controlPr defaultSize="0" autoFill="0" autoLine="0" autoPict="0">
                <anchor moveWithCells="1">
                  <from>
                    <xdr:col>6</xdr:col>
                    <xdr:colOff>91440</xdr:colOff>
                    <xdr:row>16</xdr:row>
                    <xdr:rowOff>83820</xdr:rowOff>
                  </from>
                  <to>
                    <xdr:col>6</xdr:col>
                    <xdr:colOff>281940</xdr:colOff>
                    <xdr:row>16</xdr:row>
                    <xdr:rowOff>259080</xdr:rowOff>
                  </to>
                </anchor>
              </controlPr>
            </control>
          </mc:Choice>
        </mc:AlternateContent>
        <mc:AlternateContent xmlns:mc="http://schemas.openxmlformats.org/markup-compatibility/2006">
          <mc:Choice Requires="x14">
            <control shapeId="17562" r:id="rId94" name="Option Button 154">
              <controlPr defaultSize="0" autoFill="0" autoLine="0" autoPict="0">
                <anchor moveWithCells="1">
                  <from>
                    <xdr:col>7</xdr:col>
                    <xdr:colOff>91440</xdr:colOff>
                    <xdr:row>16</xdr:row>
                    <xdr:rowOff>83820</xdr:rowOff>
                  </from>
                  <to>
                    <xdr:col>7</xdr:col>
                    <xdr:colOff>281940</xdr:colOff>
                    <xdr:row>16</xdr:row>
                    <xdr:rowOff>259080</xdr:rowOff>
                  </to>
                </anchor>
              </controlPr>
            </control>
          </mc:Choice>
        </mc:AlternateContent>
        <mc:AlternateContent xmlns:mc="http://schemas.openxmlformats.org/markup-compatibility/2006">
          <mc:Choice Requires="x14">
            <control shapeId="17579" r:id="rId95" name="Option Button 171">
              <controlPr defaultSize="0" autoFill="0" autoLine="0" autoPict="0">
                <anchor moveWithCells="1">
                  <from>
                    <xdr:col>2</xdr:col>
                    <xdr:colOff>91440</xdr:colOff>
                    <xdr:row>17</xdr:row>
                    <xdr:rowOff>83820</xdr:rowOff>
                  </from>
                  <to>
                    <xdr:col>2</xdr:col>
                    <xdr:colOff>281940</xdr:colOff>
                    <xdr:row>17</xdr:row>
                    <xdr:rowOff>259080</xdr:rowOff>
                  </to>
                </anchor>
              </controlPr>
            </control>
          </mc:Choice>
        </mc:AlternateContent>
        <mc:AlternateContent xmlns:mc="http://schemas.openxmlformats.org/markup-compatibility/2006">
          <mc:Choice Requires="x14">
            <control shapeId="17580" r:id="rId96" name="Group Box 172">
              <controlPr defaultSize="0" autoFill="0" autoPict="0" altText="">
                <anchor moveWithCells="1">
                  <from>
                    <xdr:col>2</xdr:col>
                    <xdr:colOff>0</xdr:colOff>
                    <xdr:row>17</xdr:row>
                    <xdr:rowOff>0</xdr:rowOff>
                  </from>
                  <to>
                    <xdr:col>8</xdr:col>
                    <xdr:colOff>0</xdr:colOff>
                    <xdr:row>18</xdr:row>
                    <xdr:rowOff>0</xdr:rowOff>
                  </to>
                </anchor>
              </controlPr>
            </control>
          </mc:Choice>
        </mc:AlternateContent>
        <mc:AlternateContent xmlns:mc="http://schemas.openxmlformats.org/markup-compatibility/2006">
          <mc:Choice Requires="x14">
            <control shapeId="17581" r:id="rId97" name="Option Button 173">
              <controlPr defaultSize="0" autoFill="0" autoLine="0" autoPict="0">
                <anchor moveWithCells="1">
                  <from>
                    <xdr:col>3</xdr:col>
                    <xdr:colOff>91440</xdr:colOff>
                    <xdr:row>17</xdr:row>
                    <xdr:rowOff>83820</xdr:rowOff>
                  </from>
                  <to>
                    <xdr:col>3</xdr:col>
                    <xdr:colOff>281940</xdr:colOff>
                    <xdr:row>17</xdr:row>
                    <xdr:rowOff>259080</xdr:rowOff>
                  </to>
                </anchor>
              </controlPr>
            </control>
          </mc:Choice>
        </mc:AlternateContent>
        <mc:AlternateContent xmlns:mc="http://schemas.openxmlformats.org/markup-compatibility/2006">
          <mc:Choice Requires="x14">
            <control shapeId="17582" r:id="rId98" name="Option Button 174">
              <controlPr defaultSize="0" autoFill="0" autoLine="0" autoPict="0">
                <anchor moveWithCells="1">
                  <from>
                    <xdr:col>4</xdr:col>
                    <xdr:colOff>91440</xdr:colOff>
                    <xdr:row>17</xdr:row>
                    <xdr:rowOff>83820</xdr:rowOff>
                  </from>
                  <to>
                    <xdr:col>4</xdr:col>
                    <xdr:colOff>281940</xdr:colOff>
                    <xdr:row>17</xdr:row>
                    <xdr:rowOff>259080</xdr:rowOff>
                  </to>
                </anchor>
              </controlPr>
            </control>
          </mc:Choice>
        </mc:AlternateContent>
        <mc:AlternateContent xmlns:mc="http://schemas.openxmlformats.org/markup-compatibility/2006">
          <mc:Choice Requires="x14">
            <control shapeId="17583" r:id="rId99" name="Option Button 175">
              <controlPr defaultSize="0" autoFill="0" autoLine="0" autoPict="0">
                <anchor moveWithCells="1">
                  <from>
                    <xdr:col>5</xdr:col>
                    <xdr:colOff>91440</xdr:colOff>
                    <xdr:row>17</xdr:row>
                    <xdr:rowOff>83820</xdr:rowOff>
                  </from>
                  <to>
                    <xdr:col>5</xdr:col>
                    <xdr:colOff>281940</xdr:colOff>
                    <xdr:row>17</xdr:row>
                    <xdr:rowOff>259080</xdr:rowOff>
                  </to>
                </anchor>
              </controlPr>
            </control>
          </mc:Choice>
        </mc:AlternateContent>
        <mc:AlternateContent xmlns:mc="http://schemas.openxmlformats.org/markup-compatibility/2006">
          <mc:Choice Requires="x14">
            <control shapeId="17584" r:id="rId100" name="Option Button 176">
              <controlPr defaultSize="0" autoFill="0" autoLine="0" autoPict="0">
                <anchor moveWithCells="1">
                  <from>
                    <xdr:col>6</xdr:col>
                    <xdr:colOff>91440</xdr:colOff>
                    <xdr:row>17</xdr:row>
                    <xdr:rowOff>83820</xdr:rowOff>
                  </from>
                  <to>
                    <xdr:col>6</xdr:col>
                    <xdr:colOff>281940</xdr:colOff>
                    <xdr:row>17</xdr:row>
                    <xdr:rowOff>259080</xdr:rowOff>
                  </to>
                </anchor>
              </controlPr>
            </control>
          </mc:Choice>
        </mc:AlternateContent>
        <mc:AlternateContent xmlns:mc="http://schemas.openxmlformats.org/markup-compatibility/2006">
          <mc:Choice Requires="x14">
            <control shapeId="17585" r:id="rId101" name="Option Button 177">
              <controlPr defaultSize="0" autoFill="0" autoLine="0" autoPict="0">
                <anchor moveWithCells="1">
                  <from>
                    <xdr:col>7</xdr:col>
                    <xdr:colOff>91440</xdr:colOff>
                    <xdr:row>17</xdr:row>
                    <xdr:rowOff>83820</xdr:rowOff>
                  </from>
                  <to>
                    <xdr:col>7</xdr:col>
                    <xdr:colOff>281940</xdr:colOff>
                    <xdr:row>17</xdr:row>
                    <xdr:rowOff>259080</xdr:rowOff>
                  </to>
                </anchor>
              </controlPr>
            </control>
          </mc:Choice>
        </mc:AlternateContent>
        <mc:AlternateContent xmlns:mc="http://schemas.openxmlformats.org/markup-compatibility/2006">
          <mc:Choice Requires="x14">
            <control shapeId="17586" r:id="rId102" name="Option Button 178">
              <controlPr defaultSize="0" autoFill="0" autoLine="0" autoPict="0">
                <anchor moveWithCells="1">
                  <from>
                    <xdr:col>2</xdr:col>
                    <xdr:colOff>91440</xdr:colOff>
                    <xdr:row>18</xdr:row>
                    <xdr:rowOff>83820</xdr:rowOff>
                  </from>
                  <to>
                    <xdr:col>2</xdr:col>
                    <xdr:colOff>281940</xdr:colOff>
                    <xdr:row>18</xdr:row>
                    <xdr:rowOff>259080</xdr:rowOff>
                  </to>
                </anchor>
              </controlPr>
            </control>
          </mc:Choice>
        </mc:AlternateContent>
        <mc:AlternateContent xmlns:mc="http://schemas.openxmlformats.org/markup-compatibility/2006">
          <mc:Choice Requires="x14">
            <control shapeId="17587" r:id="rId103" name="Group Box 179">
              <controlPr defaultSize="0" autoFill="0" autoPict="0" altText="">
                <anchor moveWithCells="1">
                  <from>
                    <xdr:col>2</xdr:col>
                    <xdr:colOff>0</xdr:colOff>
                    <xdr:row>18</xdr:row>
                    <xdr:rowOff>0</xdr:rowOff>
                  </from>
                  <to>
                    <xdr:col>8</xdr:col>
                    <xdr:colOff>0</xdr:colOff>
                    <xdr:row>19</xdr:row>
                    <xdr:rowOff>0</xdr:rowOff>
                  </to>
                </anchor>
              </controlPr>
            </control>
          </mc:Choice>
        </mc:AlternateContent>
        <mc:AlternateContent xmlns:mc="http://schemas.openxmlformats.org/markup-compatibility/2006">
          <mc:Choice Requires="x14">
            <control shapeId="17588" r:id="rId104" name="Option Button 180">
              <controlPr defaultSize="0" autoFill="0" autoLine="0" autoPict="0">
                <anchor moveWithCells="1">
                  <from>
                    <xdr:col>3</xdr:col>
                    <xdr:colOff>91440</xdr:colOff>
                    <xdr:row>18</xdr:row>
                    <xdr:rowOff>83820</xdr:rowOff>
                  </from>
                  <to>
                    <xdr:col>3</xdr:col>
                    <xdr:colOff>281940</xdr:colOff>
                    <xdr:row>18</xdr:row>
                    <xdr:rowOff>259080</xdr:rowOff>
                  </to>
                </anchor>
              </controlPr>
            </control>
          </mc:Choice>
        </mc:AlternateContent>
        <mc:AlternateContent xmlns:mc="http://schemas.openxmlformats.org/markup-compatibility/2006">
          <mc:Choice Requires="x14">
            <control shapeId="17589" r:id="rId105" name="Option Button 181">
              <controlPr defaultSize="0" autoFill="0" autoLine="0" autoPict="0">
                <anchor moveWithCells="1">
                  <from>
                    <xdr:col>4</xdr:col>
                    <xdr:colOff>91440</xdr:colOff>
                    <xdr:row>18</xdr:row>
                    <xdr:rowOff>83820</xdr:rowOff>
                  </from>
                  <to>
                    <xdr:col>4</xdr:col>
                    <xdr:colOff>281940</xdr:colOff>
                    <xdr:row>18</xdr:row>
                    <xdr:rowOff>259080</xdr:rowOff>
                  </to>
                </anchor>
              </controlPr>
            </control>
          </mc:Choice>
        </mc:AlternateContent>
        <mc:AlternateContent xmlns:mc="http://schemas.openxmlformats.org/markup-compatibility/2006">
          <mc:Choice Requires="x14">
            <control shapeId="17590" r:id="rId106" name="Option Button 182">
              <controlPr defaultSize="0" autoFill="0" autoLine="0" autoPict="0">
                <anchor moveWithCells="1">
                  <from>
                    <xdr:col>5</xdr:col>
                    <xdr:colOff>91440</xdr:colOff>
                    <xdr:row>18</xdr:row>
                    <xdr:rowOff>83820</xdr:rowOff>
                  </from>
                  <to>
                    <xdr:col>5</xdr:col>
                    <xdr:colOff>281940</xdr:colOff>
                    <xdr:row>18</xdr:row>
                    <xdr:rowOff>259080</xdr:rowOff>
                  </to>
                </anchor>
              </controlPr>
            </control>
          </mc:Choice>
        </mc:AlternateContent>
        <mc:AlternateContent xmlns:mc="http://schemas.openxmlformats.org/markup-compatibility/2006">
          <mc:Choice Requires="x14">
            <control shapeId="17591" r:id="rId107" name="Option Button 183">
              <controlPr defaultSize="0" autoFill="0" autoLine="0" autoPict="0">
                <anchor moveWithCells="1">
                  <from>
                    <xdr:col>6</xdr:col>
                    <xdr:colOff>91440</xdr:colOff>
                    <xdr:row>18</xdr:row>
                    <xdr:rowOff>83820</xdr:rowOff>
                  </from>
                  <to>
                    <xdr:col>6</xdr:col>
                    <xdr:colOff>281940</xdr:colOff>
                    <xdr:row>18</xdr:row>
                    <xdr:rowOff>259080</xdr:rowOff>
                  </to>
                </anchor>
              </controlPr>
            </control>
          </mc:Choice>
        </mc:AlternateContent>
        <mc:AlternateContent xmlns:mc="http://schemas.openxmlformats.org/markup-compatibility/2006">
          <mc:Choice Requires="x14">
            <control shapeId="17592" r:id="rId108" name="Option Button 184">
              <controlPr defaultSize="0" autoFill="0" autoLine="0" autoPict="0">
                <anchor moveWithCells="1">
                  <from>
                    <xdr:col>7</xdr:col>
                    <xdr:colOff>91440</xdr:colOff>
                    <xdr:row>18</xdr:row>
                    <xdr:rowOff>83820</xdr:rowOff>
                  </from>
                  <to>
                    <xdr:col>7</xdr:col>
                    <xdr:colOff>281940</xdr:colOff>
                    <xdr:row>18</xdr:row>
                    <xdr:rowOff>259080</xdr:rowOff>
                  </to>
                </anchor>
              </controlPr>
            </control>
          </mc:Choice>
        </mc:AlternateContent>
        <mc:AlternateContent xmlns:mc="http://schemas.openxmlformats.org/markup-compatibility/2006">
          <mc:Choice Requires="x14">
            <control shapeId="17593" r:id="rId109" name="Option Button 185">
              <controlPr defaultSize="0" autoFill="0" autoLine="0" autoPict="0">
                <anchor moveWithCells="1">
                  <from>
                    <xdr:col>2</xdr:col>
                    <xdr:colOff>91440</xdr:colOff>
                    <xdr:row>19</xdr:row>
                    <xdr:rowOff>83820</xdr:rowOff>
                  </from>
                  <to>
                    <xdr:col>2</xdr:col>
                    <xdr:colOff>281940</xdr:colOff>
                    <xdr:row>19</xdr:row>
                    <xdr:rowOff>259080</xdr:rowOff>
                  </to>
                </anchor>
              </controlPr>
            </control>
          </mc:Choice>
        </mc:AlternateContent>
        <mc:AlternateContent xmlns:mc="http://schemas.openxmlformats.org/markup-compatibility/2006">
          <mc:Choice Requires="x14">
            <control shapeId="17594" r:id="rId110" name="Group Box 186">
              <controlPr defaultSize="0" autoFill="0" autoPict="0" altText="">
                <anchor moveWithCells="1">
                  <from>
                    <xdr:col>2</xdr:col>
                    <xdr:colOff>0</xdr:colOff>
                    <xdr:row>19</xdr:row>
                    <xdr:rowOff>0</xdr:rowOff>
                  </from>
                  <to>
                    <xdr:col>8</xdr:col>
                    <xdr:colOff>0</xdr:colOff>
                    <xdr:row>19</xdr:row>
                    <xdr:rowOff>335280</xdr:rowOff>
                  </to>
                </anchor>
              </controlPr>
            </control>
          </mc:Choice>
        </mc:AlternateContent>
        <mc:AlternateContent xmlns:mc="http://schemas.openxmlformats.org/markup-compatibility/2006">
          <mc:Choice Requires="x14">
            <control shapeId="17595" r:id="rId111" name="Option Button 187">
              <controlPr defaultSize="0" autoFill="0" autoLine="0" autoPict="0">
                <anchor moveWithCells="1">
                  <from>
                    <xdr:col>3</xdr:col>
                    <xdr:colOff>91440</xdr:colOff>
                    <xdr:row>19</xdr:row>
                    <xdr:rowOff>83820</xdr:rowOff>
                  </from>
                  <to>
                    <xdr:col>3</xdr:col>
                    <xdr:colOff>281940</xdr:colOff>
                    <xdr:row>19</xdr:row>
                    <xdr:rowOff>259080</xdr:rowOff>
                  </to>
                </anchor>
              </controlPr>
            </control>
          </mc:Choice>
        </mc:AlternateContent>
        <mc:AlternateContent xmlns:mc="http://schemas.openxmlformats.org/markup-compatibility/2006">
          <mc:Choice Requires="x14">
            <control shapeId="17596" r:id="rId112" name="Option Button 188">
              <controlPr defaultSize="0" autoFill="0" autoLine="0" autoPict="0">
                <anchor moveWithCells="1">
                  <from>
                    <xdr:col>4</xdr:col>
                    <xdr:colOff>91440</xdr:colOff>
                    <xdr:row>19</xdr:row>
                    <xdr:rowOff>83820</xdr:rowOff>
                  </from>
                  <to>
                    <xdr:col>4</xdr:col>
                    <xdr:colOff>281940</xdr:colOff>
                    <xdr:row>19</xdr:row>
                    <xdr:rowOff>259080</xdr:rowOff>
                  </to>
                </anchor>
              </controlPr>
            </control>
          </mc:Choice>
        </mc:AlternateContent>
        <mc:AlternateContent xmlns:mc="http://schemas.openxmlformats.org/markup-compatibility/2006">
          <mc:Choice Requires="x14">
            <control shapeId="17597" r:id="rId113" name="Option Button 189">
              <controlPr defaultSize="0" autoFill="0" autoLine="0" autoPict="0">
                <anchor moveWithCells="1">
                  <from>
                    <xdr:col>5</xdr:col>
                    <xdr:colOff>91440</xdr:colOff>
                    <xdr:row>19</xdr:row>
                    <xdr:rowOff>83820</xdr:rowOff>
                  </from>
                  <to>
                    <xdr:col>5</xdr:col>
                    <xdr:colOff>281940</xdr:colOff>
                    <xdr:row>19</xdr:row>
                    <xdr:rowOff>259080</xdr:rowOff>
                  </to>
                </anchor>
              </controlPr>
            </control>
          </mc:Choice>
        </mc:AlternateContent>
        <mc:AlternateContent xmlns:mc="http://schemas.openxmlformats.org/markup-compatibility/2006">
          <mc:Choice Requires="x14">
            <control shapeId="17598" r:id="rId114" name="Option Button 190">
              <controlPr defaultSize="0" autoFill="0" autoLine="0" autoPict="0">
                <anchor moveWithCells="1">
                  <from>
                    <xdr:col>6</xdr:col>
                    <xdr:colOff>91440</xdr:colOff>
                    <xdr:row>19</xdr:row>
                    <xdr:rowOff>83820</xdr:rowOff>
                  </from>
                  <to>
                    <xdr:col>6</xdr:col>
                    <xdr:colOff>281940</xdr:colOff>
                    <xdr:row>19</xdr:row>
                    <xdr:rowOff>259080</xdr:rowOff>
                  </to>
                </anchor>
              </controlPr>
            </control>
          </mc:Choice>
        </mc:AlternateContent>
        <mc:AlternateContent xmlns:mc="http://schemas.openxmlformats.org/markup-compatibility/2006">
          <mc:Choice Requires="x14">
            <control shapeId="17599" r:id="rId115" name="Option Button 191">
              <controlPr defaultSize="0" autoFill="0" autoLine="0" autoPict="0">
                <anchor moveWithCells="1">
                  <from>
                    <xdr:col>7</xdr:col>
                    <xdr:colOff>91440</xdr:colOff>
                    <xdr:row>19</xdr:row>
                    <xdr:rowOff>83820</xdr:rowOff>
                  </from>
                  <to>
                    <xdr:col>7</xdr:col>
                    <xdr:colOff>281940</xdr:colOff>
                    <xdr:row>19</xdr:row>
                    <xdr:rowOff>259080</xdr:rowOff>
                  </to>
                </anchor>
              </controlPr>
            </control>
          </mc:Choice>
        </mc:AlternateContent>
        <mc:AlternateContent xmlns:mc="http://schemas.openxmlformats.org/markup-compatibility/2006">
          <mc:Choice Requires="x14">
            <control shapeId="17600" r:id="rId116" name="Option Button 192">
              <controlPr defaultSize="0" autoFill="0" autoLine="0" autoPict="0">
                <anchor moveWithCells="1">
                  <from>
                    <xdr:col>2</xdr:col>
                    <xdr:colOff>91440</xdr:colOff>
                    <xdr:row>20</xdr:row>
                    <xdr:rowOff>83820</xdr:rowOff>
                  </from>
                  <to>
                    <xdr:col>2</xdr:col>
                    <xdr:colOff>281940</xdr:colOff>
                    <xdr:row>20</xdr:row>
                    <xdr:rowOff>259080</xdr:rowOff>
                  </to>
                </anchor>
              </controlPr>
            </control>
          </mc:Choice>
        </mc:AlternateContent>
        <mc:AlternateContent xmlns:mc="http://schemas.openxmlformats.org/markup-compatibility/2006">
          <mc:Choice Requires="x14">
            <control shapeId="17601" r:id="rId117" name="Group Box 193">
              <controlPr defaultSize="0" autoFill="0" autoPict="0" altText="">
                <anchor moveWithCells="1">
                  <from>
                    <xdr:col>2</xdr:col>
                    <xdr:colOff>0</xdr:colOff>
                    <xdr:row>20</xdr:row>
                    <xdr:rowOff>0</xdr:rowOff>
                  </from>
                  <to>
                    <xdr:col>8</xdr:col>
                    <xdr:colOff>0</xdr:colOff>
                    <xdr:row>20</xdr:row>
                    <xdr:rowOff>335280</xdr:rowOff>
                  </to>
                </anchor>
              </controlPr>
            </control>
          </mc:Choice>
        </mc:AlternateContent>
        <mc:AlternateContent xmlns:mc="http://schemas.openxmlformats.org/markup-compatibility/2006">
          <mc:Choice Requires="x14">
            <control shapeId="17602" r:id="rId118" name="Option Button 194">
              <controlPr defaultSize="0" autoFill="0" autoLine="0" autoPict="0">
                <anchor moveWithCells="1">
                  <from>
                    <xdr:col>3</xdr:col>
                    <xdr:colOff>91440</xdr:colOff>
                    <xdr:row>20</xdr:row>
                    <xdr:rowOff>83820</xdr:rowOff>
                  </from>
                  <to>
                    <xdr:col>3</xdr:col>
                    <xdr:colOff>281940</xdr:colOff>
                    <xdr:row>20</xdr:row>
                    <xdr:rowOff>259080</xdr:rowOff>
                  </to>
                </anchor>
              </controlPr>
            </control>
          </mc:Choice>
        </mc:AlternateContent>
        <mc:AlternateContent xmlns:mc="http://schemas.openxmlformats.org/markup-compatibility/2006">
          <mc:Choice Requires="x14">
            <control shapeId="17603" r:id="rId119" name="Option Button 195">
              <controlPr defaultSize="0" autoFill="0" autoLine="0" autoPict="0">
                <anchor moveWithCells="1">
                  <from>
                    <xdr:col>4</xdr:col>
                    <xdr:colOff>91440</xdr:colOff>
                    <xdr:row>20</xdr:row>
                    <xdr:rowOff>83820</xdr:rowOff>
                  </from>
                  <to>
                    <xdr:col>4</xdr:col>
                    <xdr:colOff>281940</xdr:colOff>
                    <xdr:row>20</xdr:row>
                    <xdr:rowOff>259080</xdr:rowOff>
                  </to>
                </anchor>
              </controlPr>
            </control>
          </mc:Choice>
        </mc:AlternateContent>
        <mc:AlternateContent xmlns:mc="http://schemas.openxmlformats.org/markup-compatibility/2006">
          <mc:Choice Requires="x14">
            <control shapeId="17604" r:id="rId120" name="Option Button 196">
              <controlPr defaultSize="0" autoFill="0" autoLine="0" autoPict="0">
                <anchor moveWithCells="1">
                  <from>
                    <xdr:col>5</xdr:col>
                    <xdr:colOff>91440</xdr:colOff>
                    <xdr:row>20</xdr:row>
                    <xdr:rowOff>83820</xdr:rowOff>
                  </from>
                  <to>
                    <xdr:col>5</xdr:col>
                    <xdr:colOff>281940</xdr:colOff>
                    <xdr:row>20</xdr:row>
                    <xdr:rowOff>259080</xdr:rowOff>
                  </to>
                </anchor>
              </controlPr>
            </control>
          </mc:Choice>
        </mc:AlternateContent>
        <mc:AlternateContent xmlns:mc="http://schemas.openxmlformats.org/markup-compatibility/2006">
          <mc:Choice Requires="x14">
            <control shapeId="17605" r:id="rId121" name="Option Button 197">
              <controlPr defaultSize="0" autoFill="0" autoLine="0" autoPict="0">
                <anchor moveWithCells="1">
                  <from>
                    <xdr:col>6</xdr:col>
                    <xdr:colOff>91440</xdr:colOff>
                    <xdr:row>20</xdr:row>
                    <xdr:rowOff>83820</xdr:rowOff>
                  </from>
                  <to>
                    <xdr:col>6</xdr:col>
                    <xdr:colOff>281940</xdr:colOff>
                    <xdr:row>20</xdr:row>
                    <xdr:rowOff>259080</xdr:rowOff>
                  </to>
                </anchor>
              </controlPr>
            </control>
          </mc:Choice>
        </mc:AlternateContent>
        <mc:AlternateContent xmlns:mc="http://schemas.openxmlformats.org/markup-compatibility/2006">
          <mc:Choice Requires="x14">
            <control shapeId="17606" r:id="rId122" name="Option Button 198">
              <controlPr defaultSize="0" autoFill="0" autoLine="0" autoPict="0">
                <anchor moveWithCells="1">
                  <from>
                    <xdr:col>7</xdr:col>
                    <xdr:colOff>91440</xdr:colOff>
                    <xdr:row>20</xdr:row>
                    <xdr:rowOff>83820</xdr:rowOff>
                  </from>
                  <to>
                    <xdr:col>7</xdr:col>
                    <xdr:colOff>281940</xdr:colOff>
                    <xdr:row>20</xdr:row>
                    <xdr:rowOff>259080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9">
    <tabColor rgb="FFBDC9CD"/>
  </sheetPr>
  <dimension ref="A2:S32"/>
  <sheetViews>
    <sheetView showGridLines="0" zoomScaleNormal="100" workbookViewId="0">
      <selection activeCell="I6" sqref="I6"/>
    </sheetView>
  </sheetViews>
  <sheetFormatPr baseColWidth="10" defaultRowHeight="14.4" x14ac:dyDescent="0.3"/>
  <cols>
    <col min="1" max="1" width="7.44140625" customWidth="1"/>
    <col min="2" max="2" width="60.6640625" customWidth="1"/>
    <col min="3" max="8" width="5.33203125" customWidth="1"/>
    <col min="9" max="9" width="14.5546875" customWidth="1"/>
    <col min="10" max="10" width="44.44140625" customWidth="1"/>
    <col min="11" max="12" width="11.44140625" style="50"/>
    <col min="13" max="13" width="11.44140625" style="52" customWidth="1"/>
    <col min="14" max="14" width="11.44140625" style="52"/>
    <col min="15" max="15" width="22.33203125" style="52" customWidth="1"/>
    <col min="16" max="19" width="11.44140625" style="52"/>
  </cols>
  <sheetData>
    <row r="2" spans="1:17" ht="21.6" thickBot="1" x14ac:dyDescent="0.45">
      <c r="B2" s="37" t="s">
        <v>41</v>
      </c>
      <c r="C2" s="38"/>
      <c r="D2" s="38"/>
      <c r="E2" s="38"/>
      <c r="F2" s="38"/>
      <c r="G2" s="38"/>
      <c r="H2" s="38"/>
      <c r="I2" s="38"/>
      <c r="J2" s="38"/>
      <c r="M2" s="51"/>
    </row>
    <row r="3" spans="1:17" ht="15.6" thickTop="1" thickBot="1" x14ac:dyDescent="0.35">
      <c r="A3" s="64"/>
      <c r="C3" s="87"/>
      <c r="D3" s="87"/>
      <c r="E3" s="87"/>
      <c r="F3" s="87"/>
      <c r="G3" s="87"/>
      <c r="H3" s="87"/>
      <c r="I3" s="87"/>
      <c r="J3" s="87"/>
      <c r="M3" s="102"/>
    </row>
    <row r="4" spans="1:17" ht="87" customHeight="1" x14ac:dyDescent="0.3">
      <c r="B4" s="319" t="s">
        <v>7</v>
      </c>
      <c r="C4" s="118" t="s">
        <v>17</v>
      </c>
      <c r="D4" s="119" t="s">
        <v>68</v>
      </c>
      <c r="E4" s="119" t="s">
        <v>69</v>
      </c>
      <c r="F4" s="119" t="s">
        <v>70</v>
      </c>
      <c r="G4" s="119" t="s">
        <v>71</v>
      </c>
      <c r="H4" s="120"/>
      <c r="I4" s="309" t="s">
        <v>26</v>
      </c>
      <c r="J4" s="311" t="s">
        <v>25</v>
      </c>
      <c r="M4" s="313" t="s">
        <v>27</v>
      </c>
      <c r="N4" s="313" t="s">
        <v>16</v>
      </c>
      <c r="O4" s="314" t="s">
        <v>28</v>
      </c>
      <c r="P4" s="306" t="s">
        <v>73</v>
      </c>
      <c r="Q4" s="306" t="s">
        <v>72</v>
      </c>
    </row>
    <row r="5" spans="1:17" ht="15.75" customHeight="1" thickBot="1" x14ac:dyDescent="0.35">
      <c r="B5" s="321"/>
      <c r="C5" s="115">
        <v>1</v>
      </c>
      <c r="D5" s="116">
        <v>2</v>
      </c>
      <c r="E5" s="116">
        <v>3</v>
      </c>
      <c r="F5" s="116">
        <v>4</v>
      </c>
      <c r="G5" s="116">
        <v>5</v>
      </c>
      <c r="H5" s="117" t="s">
        <v>15</v>
      </c>
      <c r="I5" s="315"/>
      <c r="J5" s="316"/>
      <c r="M5" s="313"/>
      <c r="N5" s="313"/>
      <c r="O5" s="314"/>
      <c r="P5" s="306"/>
      <c r="Q5" s="306"/>
    </row>
    <row r="6" spans="1:17" ht="28.8" x14ac:dyDescent="0.3">
      <c r="B6" s="299" t="s">
        <v>221</v>
      </c>
      <c r="C6" s="65"/>
      <c r="D6" s="66"/>
      <c r="E6" s="66"/>
      <c r="F6" s="66"/>
      <c r="G6" s="66"/>
      <c r="H6" s="109"/>
      <c r="I6" s="49"/>
      <c r="J6" s="67"/>
      <c r="K6" s="114">
        <f>H6</f>
        <v>0</v>
      </c>
      <c r="L6" s="103" t="str">
        <f>IF(K6=6,"0",IF(K6=0,"-",K6))</f>
        <v>-</v>
      </c>
      <c r="M6" s="104" t="str">
        <f t="shared" ref="M6:M11" si="0">IF(ISTEXT(B6),IFERROR(VLOOKUP(I6,Relevanz_fur_Unternehmen,2,0),""),"")</f>
        <v/>
      </c>
      <c r="N6" s="105" t="str">
        <f>IFERROR(L6*M6,"-")</f>
        <v>-</v>
      </c>
      <c r="O6" s="105" t="str">
        <f t="shared" ref="O6:O11" si="1">IFERROR(IF((M6*L6)&gt;0,"ja","nein"),"")</f>
        <v/>
      </c>
      <c r="P6" s="106">
        <f>IF(K6&gt;0,ISNUMBER(K6)*ISTEXT(I6),0)</f>
        <v>0</v>
      </c>
      <c r="Q6" s="106" t="str">
        <f t="shared" ref="Q6:Q11" si="2">IF(ISNUMBER(K6),IF(K6&gt;0,"x",""),"")</f>
        <v/>
      </c>
    </row>
    <row r="7" spans="1:17" ht="26.4" x14ac:dyDescent="0.3">
      <c r="B7" s="18" t="s">
        <v>172</v>
      </c>
      <c r="C7" s="68"/>
      <c r="D7" s="69"/>
      <c r="E7" s="69"/>
      <c r="F7" s="69"/>
      <c r="G7" s="69"/>
      <c r="H7" s="110"/>
      <c r="I7" s="49"/>
      <c r="J7" s="32"/>
      <c r="K7" s="114">
        <f t="shared" ref="K7:K11" si="3">H7</f>
        <v>0</v>
      </c>
      <c r="L7" s="103" t="str">
        <f t="shared" ref="L7:L11" si="4">IF(K7=6,"0",IF(K7=0,"-",K7))</f>
        <v>-</v>
      </c>
      <c r="M7" s="104" t="str">
        <f t="shared" si="0"/>
        <v/>
      </c>
      <c r="N7" s="105" t="str">
        <f t="shared" ref="N7:N11" si="5">IFERROR(L7*M7,"-")</f>
        <v>-</v>
      </c>
      <c r="O7" s="105" t="str">
        <f t="shared" si="1"/>
        <v/>
      </c>
      <c r="P7" s="106">
        <f t="shared" ref="P7:P11" si="6">IF(K7&gt;0,ISNUMBER(K7)*ISTEXT(I7),0)</f>
        <v>0</v>
      </c>
      <c r="Q7" s="106" t="str">
        <f t="shared" si="2"/>
        <v/>
      </c>
    </row>
    <row r="8" spans="1:17" ht="26.4" x14ac:dyDescent="0.3">
      <c r="B8" s="19" t="s">
        <v>173</v>
      </c>
      <c r="C8" s="68"/>
      <c r="D8" s="69"/>
      <c r="E8" s="69"/>
      <c r="F8" s="69"/>
      <c r="G8" s="69"/>
      <c r="H8" s="110"/>
      <c r="I8" s="49"/>
      <c r="J8" s="32"/>
      <c r="K8" s="114">
        <f t="shared" ref="K8" si="7">H8</f>
        <v>0</v>
      </c>
      <c r="L8" s="103" t="str">
        <f t="shared" ref="L8" si="8">IF(K8=6,"0",IF(K8=0,"-",K8))</f>
        <v>-</v>
      </c>
      <c r="M8" s="104" t="str">
        <f t="shared" ref="M8" si="9">IF(ISTEXT(B8),IFERROR(VLOOKUP(I8,Relevanz_fur_Unternehmen,2,0),""),"")</f>
        <v/>
      </c>
      <c r="N8" s="105" t="str">
        <f t="shared" ref="N8" si="10">IFERROR(L8*M8,"-")</f>
        <v>-</v>
      </c>
      <c r="O8" s="105" t="str">
        <f t="shared" ref="O8" si="11">IFERROR(IF((M8*L8)&gt;0,"ja","nein"),"")</f>
        <v/>
      </c>
      <c r="P8" s="106">
        <f t="shared" ref="P8" si="12">IF(K8&gt;0,ISNUMBER(K8)*ISTEXT(I8),0)</f>
        <v>0</v>
      </c>
      <c r="Q8" s="106" t="str">
        <f t="shared" ref="Q8" si="13">IF(ISNUMBER(K8),IF(K8&gt;0,"x",""),"")</f>
        <v/>
      </c>
    </row>
    <row r="9" spans="1:17" ht="28.8" x14ac:dyDescent="0.3">
      <c r="B9" s="300" t="s">
        <v>222</v>
      </c>
      <c r="C9" s="68"/>
      <c r="D9" s="69"/>
      <c r="E9" s="69"/>
      <c r="F9" s="69"/>
      <c r="G9" s="69"/>
      <c r="H9" s="110"/>
      <c r="I9" s="49"/>
      <c r="J9" s="32"/>
      <c r="K9" s="114">
        <f t="shared" si="3"/>
        <v>0</v>
      </c>
      <c r="L9" s="103" t="str">
        <f t="shared" si="4"/>
        <v>-</v>
      </c>
      <c r="M9" s="104" t="str">
        <f t="shared" si="0"/>
        <v/>
      </c>
      <c r="N9" s="105" t="str">
        <f t="shared" si="5"/>
        <v>-</v>
      </c>
      <c r="O9" s="105" t="str">
        <f t="shared" si="1"/>
        <v/>
      </c>
      <c r="P9" s="106">
        <f t="shared" si="6"/>
        <v>0</v>
      </c>
      <c r="Q9" s="106" t="str">
        <f t="shared" si="2"/>
        <v/>
      </c>
    </row>
    <row r="10" spans="1:17" ht="39.6" x14ac:dyDescent="0.3">
      <c r="B10" s="19" t="s">
        <v>61</v>
      </c>
      <c r="C10" s="71"/>
      <c r="D10" s="72"/>
      <c r="E10" s="72"/>
      <c r="F10" s="72"/>
      <c r="G10" s="72"/>
      <c r="H10" s="111"/>
      <c r="I10" s="49"/>
      <c r="J10" s="36"/>
      <c r="K10" s="114">
        <f t="shared" si="3"/>
        <v>0</v>
      </c>
      <c r="L10" s="103" t="str">
        <f t="shared" si="4"/>
        <v>-</v>
      </c>
      <c r="M10" s="104" t="str">
        <f t="shared" si="0"/>
        <v/>
      </c>
      <c r="N10" s="105" t="str">
        <f t="shared" si="5"/>
        <v>-</v>
      </c>
      <c r="O10" s="105" t="str">
        <f t="shared" si="1"/>
        <v/>
      </c>
      <c r="P10" s="106">
        <f t="shared" si="6"/>
        <v>0</v>
      </c>
      <c r="Q10" s="106" t="str">
        <f t="shared" si="2"/>
        <v/>
      </c>
    </row>
    <row r="11" spans="1:17" ht="29.4" thickBot="1" x14ac:dyDescent="0.35">
      <c r="B11" s="301" t="s">
        <v>223</v>
      </c>
      <c r="C11" s="77"/>
      <c r="D11" s="78"/>
      <c r="E11" s="78"/>
      <c r="F11" s="78"/>
      <c r="G11" s="78"/>
      <c r="H11" s="123"/>
      <c r="I11" s="88"/>
      <c r="J11" s="89"/>
      <c r="K11" s="114">
        <f t="shared" si="3"/>
        <v>0</v>
      </c>
      <c r="L11" s="103" t="str">
        <f t="shared" si="4"/>
        <v>-</v>
      </c>
      <c r="M11" s="104" t="str">
        <f t="shared" si="0"/>
        <v/>
      </c>
      <c r="N11" s="105" t="str">
        <f t="shared" si="5"/>
        <v>-</v>
      </c>
      <c r="O11" s="105" t="str">
        <f t="shared" si="1"/>
        <v/>
      </c>
      <c r="P11" s="106">
        <f t="shared" si="6"/>
        <v>0</v>
      </c>
      <c r="Q11" s="106" t="str">
        <f t="shared" si="2"/>
        <v/>
      </c>
    </row>
    <row r="12" spans="1:17" x14ac:dyDescent="0.3">
      <c r="B12" s="167"/>
      <c r="C12" s="82"/>
      <c r="D12" s="82"/>
      <c r="E12" s="82"/>
      <c r="F12" s="82"/>
      <c r="G12" s="82"/>
      <c r="H12" s="82"/>
      <c r="I12" s="64"/>
      <c r="J12" s="64"/>
      <c r="P12" s="106"/>
    </row>
    <row r="13" spans="1:17" x14ac:dyDescent="0.3">
      <c r="B13" s="4" t="s">
        <v>29</v>
      </c>
      <c r="C13" s="41" t="str">
        <f>IFERROR(SUMIF(O6:O11,"ja",N6:N11)/SUMIF(O6:O11,"ja",M6:M11),"-")</f>
        <v>-</v>
      </c>
      <c r="D13" s="40" t="str">
        <f>"("&amp;IFERROR(VLOOKUP(ROUND(C13,0),Einstufung,2),"-")&amp;")"</f>
        <v>(-)</v>
      </c>
      <c r="E13" s="42"/>
      <c r="F13" s="82"/>
      <c r="G13" s="82"/>
      <c r="H13" s="82"/>
      <c r="I13" s="3"/>
      <c r="J13" s="24"/>
    </row>
    <row r="14" spans="1:17" x14ac:dyDescent="0.3">
      <c r="B14" s="5">
        <f>SUM(P6:P11)/COUNT(P6:P11)</f>
        <v>0</v>
      </c>
      <c r="C14" s="43"/>
      <c r="D14" s="84"/>
      <c r="E14" s="44"/>
      <c r="F14" s="85"/>
      <c r="G14" s="85"/>
      <c r="H14" s="85"/>
      <c r="I14" s="45"/>
      <c r="J14" s="1"/>
    </row>
    <row r="15" spans="1:17" x14ac:dyDescent="0.3">
      <c r="C15" s="46"/>
      <c r="D15" s="47"/>
      <c r="E15" s="48"/>
      <c r="F15" s="85"/>
      <c r="G15" s="85"/>
      <c r="H15" s="85"/>
      <c r="I15" s="85"/>
      <c r="J15" s="1"/>
    </row>
    <row r="16" spans="1:17" x14ac:dyDescent="0.3">
      <c r="C16" s="85"/>
      <c r="D16" s="85"/>
      <c r="E16" s="85"/>
      <c r="F16" s="85"/>
      <c r="G16" s="85"/>
      <c r="H16" s="85"/>
      <c r="I16" s="85"/>
      <c r="J16" s="1"/>
    </row>
    <row r="17" spans="3:10" x14ac:dyDescent="0.3">
      <c r="C17" s="85"/>
      <c r="D17" s="85"/>
      <c r="E17" s="85"/>
      <c r="F17" s="85"/>
      <c r="G17" s="85"/>
      <c r="H17" s="85"/>
      <c r="I17" s="85"/>
      <c r="J17" s="1"/>
    </row>
    <row r="18" spans="3:10" x14ac:dyDescent="0.3">
      <c r="C18" s="64"/>
      <c r="D18" s="64"/>
      <c r="E18" s="64"/>
      <c r="F18" s="64"/>
      <c r="G18" s="64"/>
      <c r="H18" s="64"/>
      <c r="I18" s="64"/>
      <c r="J18" s="1"/>
    </row>
    <row r="19" spans="3:10" x14ac:dyDescent="0.3">
      <c r="C19" s="64"/>
      <c r="D19" s="64"/>
      <c r="E19" s="64"/>
      <c r="F19" s="64"/>
      <c r="G19" s="64"/>
      <c r="H19" s="64"/>
      <c r="I19" s="64"/>
      <c r="J19" s="64"/>
    </row>
    <row r="20" spans="3:10" x14ac:dyDescent="0.3">
      <c r="C20" s="64"/>
      <c r="D20" s="64"/>
      <c r="E20" s="64"/>
      <c r="F20" s="64"/>
      <c r="G20" s="64"/>
      <c r="H20" s="64"/>
      <c r="I20" s="64"/>
      <c r="J20" s="64"/>
    </row>
    <row r="21" spans="3:10" x14ac:dyDescent="0.3">
      <c r="C21" s="64"/>
      <c r="D21" s="64"/>
      <c r="E21" s="64"/>
      <c r="F21" s="64"/>
      <c r="G21" s="64"/>
      <c r="H21" s="64"/>
      <c r="I21" s="64"/>
      <c r="J21" s="64"/>
    </row>
    <row r="22" spans="3:10" x14ac:dyDescent="0.3">
      <c r="C22" s="64"/>
      <c r="D22" s="64"/>
      <c r="E22" s="64"/>
      <c r="F22" s="64"/>
      <c r="G22" s="64"/>
      <c r="H22" s="64"/>
      <c r="I22" s="64"/>
      <c r="J22" s="64"/>
    </row>
    <row r="23" spans="3:10" x14ac:dyDescent="0.3">
      <c r="C23" s="64"/>
      <c r="D23" s="64"/>
      <c r="E23" s="64"/>
      <c r="F23" s="64"/>
      <c r="G23" s="64"/>
      <c r="H23" s="64"/>
      <c r="I23" s="64"/>
      <c r="J23" s="64"/>
    </row>
    <row r="24" spans="3:10" x14ac:dyDescent="0.3">
      <c r="C24" s="64"/>
      <c r="D24" s="64"/>
      <c r="E24" s="64"/>
      <c r="F24" s="64"/>
      <c r="G24" s="64"/>
      <c r="H24" s="64"/>
      <c r="I24" s="64"/>
      <c r="J24" s="64"/>
    </row>
    <row r="25" spans="3:10" x14ac:dyDescent="0.3">
      <c r="C25" s="64"/>
      <c r="D25" s="64"/>
      <c r="E25" s="64"/>
      <c r="F25" s="64"/>
      <c r="G25" s="64"/>
      <c r="H25" s="64"/>
      <c r="I25" s="64"/>
      <c r="J25" s="64"/>
    </row>
    <row r="26" spans="3:10" x14ac:dyDescent="0.3">
      <c r="C26" s="64"/>
      <c r="D26" s="64"/>
      <c r="E26" s="64"/>
      <c r="F26" s="64"/>
      <c r="G26" s="64"/>
      <c r="H26" s="64"/>
      <c r="I26" s="64"/>
      <c r="J26" s="64"/>
    </row>
    <row r="27" spans="3:10" x14ac:dyDescent="0.3">
      <c r="C27" s="64"/>
      <c r="D27" s="64"/>
      <c r="E27" s="64"/>
      <c r="F27" s="64"/>
      <c r="G27" s="64"/>
      <c r="H27" s="64"/>
      <c r="I27" s="64"/>
      <c r="J27" s="64"/>
    </row>
    <row r="28" spans="3:10" x14ac:dyDescent="0.3">
      <c r="C28" s="64"/>
      <c r="D28" s="64"/>
      <c r="E28" s="64"/>
      <c r="F28" s="64"/>
      <c r="G28" s="64"/>
      <c r="H28" s="64"/>
      <c r="I28" s="64"/>
      <c r="J28" s="64"/>
    </row>
    <row r="29" spans="3:10" x14ac:dyDescent="0.3">
      <c r="C29" s="64"/>
      <c r="D29" s="64"/>
      <c r="E29" s="64"/>
      <c r="F29" s="64"/>
      <c r="G29" s="64"/>
      <c r="H29" s="64"/>
      <c r="I29" s="64"/>
      <c r="J29" s="64"/>
    </row>
    <row r="30" spans="3:10" x14ac:dyDescent="0.3">
      <c r="C30" s="64"/>
      <c r="D30" s="64"/>
      <c r="E30" s="64"/>
      <c r="F30" s="64"/>
      <c r="G30" s="64"/>
      <c r="H30" s="64"/>
      <c r="I30" s="64"/>
      <c r="J30" s="64"/>
    </row>
    <row r="31" spans="3:10" x14ac:dyDescent="0.3">
      <c r="C31" s="64"/>
      <c r="D31" s="64"/>
      <c r="E31" s="64"/>
      <c r="F31" s="64"/>
      <c r="G31" s="64"/>
      <c r="H31" s="64"/>
      <c r="I31" s="64"/>
      <c r="J31" s="64"/>
    </row>
    <row r="32" spans="3:10" x14ac:dyDescent="0.3">
      <c r="C32" s="64"/>
      <c r="D32" s="64"/>
      <c r="E32" s="64"/>
      <c r="F32" s="64"/>
      <c r="G32" s="64"/>
      <c r="H32" s="64"/>
      <c r="I32" s="64"/>
      <c r="J32" s="64"/>
    </row>
  </sheetData>
  <sheetProtection password="FABD" sheet="1" objects="1" scenarios="1" selectLockedCells="1"/>
  <mergeCells count="8">
    <mergeCell ref="P4:P5"/>
    <mergeCell ref="Q4:Q5"/>
    <mergeCell ref="N4:N5"/>
    <mergeCell ref="O4:O5"/>
    <mergeCell ref="B4:B5"/>
    <mergeCell ref="I4:I5"/>
    <mergeCell ref="J4:J5"/>
    <mergeCell ref="M4:M5"/>
  </mergeCells>
  <conditionalFormatting sqref="C6:H7 C9:H11">
    <cfRule type="expression" dxfId="22" priority="15">
      <formula>$P6=0</formula>
    </cfRule>
    <cfRule type="expression" dxfId="21" priority="16">
      <formula>$P6=1</formula>
    </cfRule>
  </conditionalFormatting>
  <conditionalFormatting sqref="I6:I7 I9:I11">
    <cfRule type="expression" dxfId="20" priority="13">
      <formula>$N6=0</formula>
    </cfRule>
    <cfRule type="expression" dxfId="19" priority="14">
      <formula>$N6=1</formula>
    </cfRule>
  </conditionalFormatting>
  <conditionalFormatting sqref="I6:I7 I9:I11">
    <cfRule type="cellIs" dxfId="18" priority="9" operator="equal">
      <formula>"hoch"</formula>
    </cfRule>
    <cfRule type="cellIs" dxfId="17" priority="10" operator="equal">
      <formula>"mittel"</formula>
    </cfRule>
    <cfRule type="cellIs" dxfId="16" priority="11" operator="equal">
      <formula>"gering"</formula>
    </cfRule>
    <cfRule type="cellIs" dxfId="15" priority="12" operator="equal">
      <formula>"nicht relevant"</formula>
    </cfRule>
  </conditionalFormatting>
  <conditionalFormatting sqref="C8:H8">
    <cfRule type="expression" dxfId="14" priority="7">
      <formula>$P8=0</formula>
    </cfRule>
    <cfRule type="expression" dxfId="13" priority="8">
      <formula>$P8=1</formula>
    </cfRule>
  </conditionalFormatting>
  <conditionalFormatting sqref="I8">
    <cfRule type="expression" dxfId="12" priority="5">
      <formula>$N8=0</formula>
    </cfRule>
    <cfRule type="expression" dxfId="11" priority="6">
      <formula>$N8=1</formula>
    </cfRule>
  </conditionalFormatting>
  <conditionalFormatting sqref="I8">
    <cfRule type="cellIs" dxfId="10" priority="1" operator="equal">
      <formula>"hoch"</formula>
    </cfRule>
    <cfRule type="cellIs" dxfId="9" priority="2" operator="equal">
      <formula>"mittel"</formula>
    </cfRule>
    <cfRule type="cellIs" dxfId="8" priority="3" operator="equal">
      <formula>"gering"</formula>
    </cfRule>
    <cfRule type="cellIs" dxfId="7" priority="4" operator="equal">
      <formula>"nicht relevant"</formula>
    </cfRule>
  </conditionalFormatting>
  <dataValidations count="1">
    <dataValidation type="list" allowBlank="1" showInputMessage="1" showErrorMessage="1" sqref="I6:I11">
      <formula1>Relevanz</formula1>
    </dataValidation>
  </dataValidations>
  <hyperlinks>
    <hyperlink ref="B6" location="Glossar!Digitalisierung" display="8.1  Ist im Unternehmen eine mittel- bis langfristige Strategie der Digitalisierung2 für alle relevanten Geschäftsprozesse vorhanden?"/>
    <hyperlink ref="B9" location="Glossar!Kennzahlen" display="8.4  Werden Kennzahlen4 in Echtzeit gebildet, basierend auf Messwerten (z. B. unter Nutzung von Produktionsdaten)?"/>
    <hyperlink ref="B11" location="Glossar!Predictive_Maintenance" display="8.6  Werden gezielt Daten zur vorbeugenden Instandhaltung von Produktionsmaschinen genutzt (Predictive Maintenance9)?"/>
  </hyperlinks>
  <pageMargins left="0.7" right="0.7" top="0.78740157499999996" bottom="0.78740157499999996" header="0.3" footer="0.3"/>
  <pageSetup paperSize="9" orientation="landscape"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18490" r:id="rId4" name="Option Button 58">
              <controlPr defaultSize="0" autoFill="0" autoLine="0" autoPict="0">
                <anchor moveWithCells="1">
                  <from>
                    <xdr:col>2</xdr:col>
                    <xdr:colOff>83820</xdr:colOff>
                    <xdr:row>10</xdr:row>
                    <xdr:rowOff>106680</xdr:rowOff>
                  </from>
                  <to>
                    <xdr:col>2</xdr:col>
                    <xdr:colOff>274320</xdr:colOff>
                    <xdr:row>10</xdr:row>
                    <xdr:rowOff>289560</xdr:rowOff>
                  </to>
                </anchor>
              </controlPr>
            </control>
          </mc:Choice>
        </mc:AlternateContent>
        <mc:AlternateContent xmlns:mc="http://schemas.openxmlformats.org/markup-compatibility/2006">
          <mc:Choice Requires="x14">
            <control shapeId="18491" r:id="rId5" name="Group Box 59">
              <controlPr defaultSize="0" autoFill="0" autoPict="0">
                <anchor moveWithCells="1">
                  <from>
                    <xdr:col>2</xdr:col>
                    <xdr:colOff>0</xdr:colOff>
                    <xdr:row>10</xdr:row>
                    <xdr:rowOff>0</xdr:rowOff>
                  </from>
                  <to>
                    <xdr:col>8</xdr:col>
                    <xdr:colOff>0</xdr:colOff>
                    <xdr:row>10</xdr:row>
                    <xdr:rowOff>335280</xdr:rowOff>
                  </to>
                </anchor>
              </controlPr>
            </control>
          </mc:Choice>
        </mc:AlternateContent>
        <mc:AlternateContent xmlns:mc="http://schemas.openxmlformats.org/markup-compatibility/2006">
          <mc:Choice Requires="x14">
            <control shapeId="18492" r:id="rId6" name="Option Button 60">
              <controlPr defaultSize="0" autoFill="0" autoLine="0" autoPict="0">
                <anchor moveWithCells="1">
                  <from>
                    <xdr:col>3</xdr:col>
                    <xdr:colOff>83820</xdr:colOff>
                    <xdr:row>10</xdr:row>
                    <xdr:rowOff>106680</xdr:rowOff>
                  </from>
                  <to>
                    <xdr:col>3</xdr:col>
                    <xdr:colOff>274320</xdr:colOff>
                    <xdr:row>10</xdr:row>
                    <xdr:rowOff>289560</xdr:rowOff>
                  </to>
                </anchor>
              </controlPr>
            </control>
          </mc:Choice>
        </mc:AlternateContent>
        <mc:AlternateContent xmlns:mc="http://schemas.openxmlformats.org/markup-compatibility/2006">
          <mc:Choice Requires="x14">
            <control shapeId="18493" r:id="rId7" name="Option Button 61">
              <controlPr defaultSize="0" autoFill="0" autoLine="0" autoPict="0">
                <anchor moveWithCells="1">
                  <from>
                    <xdr:col>4</xdr:col>
                    <xdr:colOff>83820</xdr:colOff>
                    <xdr:row>10</xdr:row>
                    <xdr:rowOff>106680</xdr:rowOff>
                  </from>
                  <to>
                    <xdr:col>4</xdr:col>
                    <xdr:colOff>274320</xdr:colOff>
                    <xdr:row>10</xdr:row>
                    <xdr:rowOff>289560</xdr:rowOff>
                  </to>
                </anchor>
              </controlPr>
            </control>
          </mc:Choice>
        </mc:AlternateContent>
        <mc:AlternateContent xmlns:mc="http://schemas.openxmlformats.org/markup-compatibility/2006">
          <mc:Choice Requires="x14">
            <control shapeId="18494" r:id="rId8" name="Option Button 62">
              <controlPr defaultSize="0" autoFill="0" autoLine="0" autoPict="0">
                <anchor moveWithCells="1">
                  <from>
                    <xdr:col>5</xdr:col>
                    <xdr:colOff>83820</xdr:colOff>
                    <xdr:row>10</xdr:row>
                    <xdr:rowOff>106680</xdr:rowOff>
                  </from>
                  <to>
                    <xdr:col>5</xdr:col>
                    <xdr:colOff>274320</xdr:colOff>
                    <xdr:row>10</xdr:row>
                    <xdr:rowOff>289560</xdr:rowOff>
                  </to>
                </anchor>
              </controlPr>
            </control>
          </mc:Choice>
        </mc:AlternateContent>
        <mc:AlternateContent xmlns:mc="http://schemas.openxmlformats.org/markup-compatibility/2006">
          <mc:Choice Requires="x14">
            <control shapeId="18495" r:id="rId9" name="Option Button 63">
              <controlPr defaultSize="0" autoFill="0" autoLine="0" autoPict="0">
                <anchor moveWithCells="1">
                  <from>
                    <xdr:col>6</xdr:col>
                    <xdr:colOff>83820</xdr:colOff>
                    <xdr:row>10</xdr:row>
                    <xdr:rowOff>106680</xdr:rowOff>
                  </from>
                  <to>
                    <xdr:col>6</xdr:col>
                    <xdr:colOff>274320</xdr:colOff>
                    <xdr:row>10</xdr:row>
                    <xdr:rowOff>289560</xdr:rowOff>
                  </to>
                </anchor>
              </controlPr>
            </control>
          </mc:Choice>
        </mc:AlternateContent>
        <mc:AlternateContent xmlns:mc="http://schemas.openxmlformats.org/markup-compatibility/2006">
          <mc:Choice Requires="x14">
            <control shapeId="18496" r:id="rId10" name="Option Button 64">
              <controlPr defaultSize="0" autoFill="0" autoLine="0" autoPict="0">
                <anchor moveWithCells="1">
                  <from>
                    <xdr:col>7</xdr:col>
                    <xdr:colOff>83820</xdr:colOff>
                    <xdr:row>10</xdr:row>
                    <xdr:rowOff>106680</xdr:rowOff>
                  </from>
                  <to>
                    <xdr:col>7</xdr:col>
                    <xdr:colOff>274320</xdr:colOff>
                    <xdr:row>10</xdr:row>
                    <xdr:rowOff>289560</xdr:rowOff>
                  </to>
                </anchor>
              </controlPr>
            </control>
          </mc:Choice>
        </mc:AlternateContent>
        <mc:AlternateContent xmlns:mc="http://schemas.openxmlformats.org/markup-compatibility/2006">
          <mc:Choice Requires="x14">
            <control shapeId="18497" r:id="rId11" name="Option Button 65">
              <controlPr defaultSize="0" autoFill="0" autoLine="0" autoPict="0">
                <anchor moveWithCells="1">
                  <from>
                    <xdr:col>2</xdr:col>
                    <xdr:colOff>83820</xdr:colOff>
                    <xdr:row>9</xdr:row>
                    <xdr:rowOff>160020</xdr:rowOff>
                  </from>
                  <to>
                    <xdr:col>2</xdr:col>
                    <xdr:colOff>274320</xdr:colOff>
                    <xdr:row>9</xdr:row>
                    <xdr:rowOff>342900</xdr:rowOff>
                  </to>
                </anchor>
              </controlPr>
            </control>
          </mc:Choice>
        </mc:AlternateContent>
        <mc:AlternateContent xmlns:mc="http://schemas.openxmlformats.org/markup-compatibility/2006">
          <mc:Choice Requires="x14">
            <control shapeId="18498" r:id="rId12" name="Group Box 66">
              <controlPr defaultSize="0" autoFill="0" autoPict="0" altText="">
                <anchor moveWithCells="1">
                  <from>
                    <xdr:col>2</xdr:col>
                    <xdr:colOff>0</xdr:colOff>
                    <xdr:row>8</xdr:row>
                    <xdr:rowOff>327660</xdr:rowOff>
                  </from>
                  <to>
                    <xdr:col>8</xdr:col>
                    <xdr:colOff>0</xdr:colOff>
                    <xdr:row>9</xdr:row>
                    <xdr:rowOff>472440</xdr:rowOff>
                  </to>
                </anchor>
              </controlPr>
            </control>
          </mc:Choice>
        </mc:AlternateContent>
        <mc:AlternateContent xmlns:mc="http://schemas.openxmlformats.org/markup-compatibility/2006">
          <mc:Choice Requires="x14">
            <control shapeId="18499" r:id="rId13" name="Option Button 67">
              <controlPr defaultSize="0" autoFill="0" autoLine="0" autoPict="0">
                <anchor moveWithCells="1">
                  <from>
                    <xdr:col>3</xdr:col>
                    <xdr:colOff>83820</xdr:colOff>
                    <xdr:row>9</xdr:row>
                    <xdr:rowOff>160020</xdr:rowOff>
                  </from>
                  <to>
                    <xdr:col>3</xdr:col>
                    <xdr:colOff>274320</xdr:colOff>
                    <xdr:row>9</xdr:row>
                    <xdr:rowOff>342900</xdr:rowOff>
                  </to>
                </anchor>
              </controlPr>
            </control>
          </mc:Choice>
        </mc:AlternateContent>
        <mc:AlternateContent xmlns:mc="http://schemas.openxmlformats.org/markup-compatibility/2006">
          <mc:Choice Requires="x14">
            <control shapeId="18500" r:id="rId14" name="Option Button 68">
              <controlPr defaultSize="0" autoFill="0" autoLine="0" autoPict="0">
                <anchor moveWithCells="1">
                  <from>
                    <xdr:col>4</xdr:col>
                    <xdr:colOff>83820</xdr:colOff>
                    <xdr:row>9</xdr:row>
                    <xdr:rowOff>160020</xdr:rowOff>
                  </from>
                  <to>
                    <xdr:col>4</xdr:col>
                    <xdr:colOff>274320</xdr:colOff>
                    <xdr:row>9</xdr:row>
                    <xdr:rowOff>342900</xdr:rowOff>
                  </to>
                </anchor>
              </controlPr>
            </control>
          </mc:Choice>
        </mc:AlternateContent>
        <mc:AlternateContent xmlns:mc="http://schemas.openxmlformats.org/markup-compatibility/2006">
          <mc:Choice Requires="x14">
            <control shapeId="18501" r:id="rId15" name="Option Button 69">
              <controlPr defaultSize="0" autoFill="0" autoLine="0" autoPict="0">
                <anchor moveWithCells="1">
                  <from>
                    <xdr:col>5</xdr:col>
                    <xdr:colOff>83820</xdr:colOff>
                    <xdr:row>9</xdr:row>
                    <xdr:rowOff>160020</xdr:rowOff>
                  </from>
                  <to>
                    <xdr:col>5</xdr:col>
                    <xdr:colOff>274320</xdr:colOff>
                    <xdr:row>9</xdr:row>
                    <xdr:rowOff>342900</xdr:rowOff>
                  </to>
                </anchor>
              </controlPr>
            </control>
          </mc:Choice>
        </mc:AlternateContent>
        <mc:AlternateContent xmlns:mc="http://schemas.openxmlformats.org/markup-compatibility/2006">
          <mc:Choice Requires="x14">
            <control shapeId="18502" r:id="rId16" name="Option Button 70">
              <controlPr defaultSize="0" autoFill="0" autoLine="0" autoPict="0">
                <anchor moveWithCells="1">
                  <from>
                    <xdr:col>6</xdr:col>
                    <xdr:colOff>83820</xdr:colOff>
                    <xdr:row>9</xdr:row>
                    <xdr:rowOff>160020</xdr:rowOff>
                  </from>
                  <to>
                    <xdr:col>6</xdr:col>
                    <xdr:colOff>274320</xdr:colOff>
                    <xdr:row>9</xdr:row>
                    <xdr:rowOff>342900</xdr:rowOff>
                  </to>
                </anchor>
              </controlPr>
            </control>
          </mc:Choice>
        </mc:AlternateContent>
        <mc:AlternateContent xmlns:mc="http://schemas.openxmlformats.org/markup-compatibility/2006">
          <mc:Choice Requires="x14">
            <control shapeId="18503" r:id="rId17" name="Option Button 71">
              <controlPr defaultSize="0" autoFill="0" autoLine="0" autoPict="0">
                <anchor moveWithCells="1">
                  <from>
                    <xdr:col>7</xdr:col>
                    <xdr:colOff>83820</xdr:colOff>
                    <xdr:row>9</xdr:row>
                    <xdr:rowOff>160020</xdr:rowOff>
                  </from>
                  <to>
                    <xdr:col>7</xdr:col>
                    <xdr:colOff>274320</xdr:colOff>
                    <xdr:row>9</xdr:row>
                    <xdr:rowOff>342900</xdr:rowOff>
                  </to>
                </anchor>
              </controlPr>
            </control>
          </mc:Choice>
        </mc:AlternateContent>
        <mc:AlternateContent xmlns:mc="http://schemas.openxmlformats.org/markup-compatibility/2006">
          <mc:Choice Requires="x14">
            <control shapeId="18505" r:id="rId18" name="Group Box 73">
              <controlPr defaultSize="0" autoFill="0" autoPict="0">
                <anchor moveWithCells="1">
                  <from>
                    <xdr:col>2</xdr:col>
                    <xdr:colOff>0</xdr:colOff>
                    <xdr:row>10</xdr:row>
                    <xdr:rowOff>0</xdr:rowOff>
                  </from>
                  <to>
                    <xdr:col>8</xdr:col>
                    <xdr:colOff>0</xdr:colOff>
                    <xdr:row>10</xdr:row>
                    <xdr:rowOff>327660</xdr:rowOff>
                  </to>
                </anchor>
              </controlPr>
            </control>
          </mc:Choice>
        </mc:AlternateContent>
        <mc:AlternateContent xmlns:mc="http://schemas.openxmlformats.org/markup-compatibility/2006">
          <mc:Choice Requires="x14">
            <control shapeId="18511" r:id="rId19" name="Option Button 79">
              <controlPr defaultSize="0" autoFill="0" autoLine="0" autoPict="0">
                <anchor moveWithCells="1">
                  <from>
                    <xdr:col>2</xdr:col>
                    <xdr:colOff>83820</xdr:colOff>
                    <xdr:row>5</xdr:row>
                    <xdr:rowOff>106680</xdr:rowOff>
                  </from>
                  <to>
                    <xdr:col>2</xdr:col>
                    <xdr:colOff>274320</xdr:colOff>
                    <xdr:row>5</xdr:row>
                    <xdr:rowOff>289560</xdr:rowOff>
                  </to>
                </anchor>
              </controlPr>
            </control>
          </mc:Choice>
        </mc:AlternateContent>
        <mc:AlternateContent xmlns:mc="http://schemas.openxmlformats.org/markup-compatibility/2006">
          <mc:Choice Requires="x14">
            <control shapeId="18512" r:id="rId20" name="Group Box 80">
              <controlPr defaultSize="0" autoFill="0" autoPict="0" altText="">
                <anchor moveWithCells="1">
                  <from>
                    <xdr:col>2</xdr:col>
                    <xdr:colOff>0</xdr:colOff>
                    <xdr:row>4</xdr:row>
                    <xdr:rowOff>198120</xdr:rowOff>
                  </from>
                  <to>
                    <xdr:col>8</xdr:col>
                    <xdr:colOff>0</xdr:colOff>
                    <xdr:row>6</xdr:row>
                    <xdr:rowOff>137160</xdr:rowOff>
                  </to>
                </anchor>
              </controlPr>
            </control>
          </mc:Choice>
        </mc:AlternateContent>
        <mc:AlternateContent xmlns:mc="http://schemas.openxmlformats.org/markup-compatibility/2006">
          <mc:Choice Requires="x14">
            <control shapeId="18513" r:id="rId21" name="Option Button 81">
              <controlPr defaultSize="0" autoFill="0" autoLine="0" autoPict="0">
                <anchor moveWithCells="1">
                  <from>
                    <xdr:col>3</xdr:col>
                    <xdr:colOff>83820</xdr:colOff>
                    <xdr:row>5</xdr:row>
                    <xdr:rowOff>106680</xdr:rowOff>
                  </from>
                  <to>
                    <xdr:col>3</xdr:col>
                    <xdr:colOff>274320</xdr:colOff>
                    <xdr:row>5</xdr:row>
                    <xdr:rowOff>289560</xdr:rowOff>
                  </to>
                </anchor>
              </controlPr>
            </control>
          </mc:Choice>
        </mc:AlternateContent>
        <mc:AlternateContent xmlns:mc="http://schemas.openxmlformats.org/markup-compatibility/2006">
          <mc:Choice Requires="x14">
            <control shapeId="18514" r:id="rId22" name="Option Button 82">
              <controlPr defaultSize="0" autoFill="0" autoLine="0" autoPict="0">
                <anchor moveWithCells="1">
                  <from>
                    <xdr:col>4</xdr:col>
                    <xdr:colOff>83820</xdr:colOff>
                    <xdr:row>5</xdr:row>
                    <xdr:rowOff>106680</xdr:rowOff>
                  </from>
                  <to>
                    <xdr:col>4</xdr:col>
                    <xdr:colOff>274320</xdr:colOff>
                    <xdr:row>5</xdr:row>
                    <xdr:rowOff>289560</xdr:rowOff>
                  </to>
                </anchor>
              </controlPr>
            </control>
          </mc:Choice>
        </mc:AlternateContent>
        <mc:AlternateContent xmlns:mc="http://schemas.openxmlformats.org/markup-compatibility/2006">
          <mc:Choice Requires="x14">
            <control shapeId="18515" r:id="rId23" name="Option Button 83">
              <controlPr defaultSize="0" autoFill="0" autoLine="0" autoPict="0">
                <anchor moveWithCells="1">
                  <from>
                    <xdr:col>5</xdr:col>
                    <xdr:colOff>83820</xdr:colOff>
                    <xdr:row>5</xdr:row>
                    <xdr:rowOff>106680</xdr:rowOff>
                  </from>
                  <to>
                    <xdr:col>5</xdr:col>
                    <xdr:colOff>274320</xdr:colOff>
                    <xdr:row>5</xdr:row>
                    <xdr:rowOff>289560</xdr:rowOff>
                  </to>
                </anchor>
              </controlPr>
            </control>
          </mc:Choice>
        </mc:AlternateContent>
        <mc:AlternateContent xmlns:mc="http://schemas.openxmlformats.org/markup-compatibility/2006">
          <mc:Choice Requires="x14">
            <control shapeId="18516" r:id="rId24" name="Option Button 84">
              <controlPr defaultSize="0" autoFill="0" autoLine="0" autoPict="0">
                <anchor moveWithCells="1">
                  <from>
                    <xdr:col>6</xdr:col>
                    <xdr:colOff>83820</xdr:colOff>
                    <xdr:row>5</xdr:row>
                    <xdr:rowOff>106680</xdr:rowOff>
                  </from>
                  <to>
                    <xdr:col>6</xdr:col>
                    <xdr:colOff>274320</xdr:colOff>
                    <xdr:row>5</xdr:row>
                    <xdr:rowOff>289560</xdr:rowOff>
                  </to>
                </anchor>
              </controlPr>
            </control>
          </mc:Choice>
        </mc:AlternateContent>
        <mc:AlternateContent xmlns:mc="http://schemas.openxmlformats.org/markup-compatibility/2006">
          <mc:Choice Requires="x14">
            <control shapeId="18517" r:id="rId25" name="Option Button 85">
              <controlPr defaultSize="0" autoFill="0" autoLine="0" autoPict="0">
                <anchor moveWithCells="1">
                  <from>
                    <xdr:col>7</xdr:col>
                    <xdr:colOff>83820</xdr:colOff>
                    <xdr:row>5</xdr:row>
                    <xdr:rowOff>106680</xdr:rowOff>
                  </from>
                  <to>
                    <xdr:col>7</xdr:col>
                    <xdr:colOff>274320</xdr:colOff>
                    <xdr:row>5</xdr:row>
                    <xdr:rowOff>289560</xdr:rowOff>
                  </to>
                </anchor>
              </controlPr>
            </control>
          </mc:Choice>
        </mc:AlternateContent>
        <mc:AlternateContent xmlns:mc="http://schemas.openxmlformats.org/markup-compatibility/2006">
          <mc:Choice Requires="x14">
            <control shapeId="18518" r:id="rId26" name="Option Button 86">
              <controlPr defaultSize="0" autoFill="0" autoLine="0" autoPict="0">
                <anchor moveWithCells="1">
                  <from>
                    <xdr:col>2</xdr:col>
                    <xdr:colOff>83820</xdr:colOff>
                    <xdr:row>6</xdr:row>
                    <xdr:rowOff>76200</xdr:rowOff>
                  </from>
                  <to>
                    <xdr:col>2</xdr:col>
                    <xdr:colOff>274320</xdr:colOff>
                    <xdr:row>6</xdr:row>
                    <xdr:rowOff>259080</xdr:rowOff>
                  </to>
                </anchor>
              </controlPr>
            </control>
          </mc:Choice>
        </mc:AlternateContent>
        <mc:AlternateContent xmlns:mc="http://schemas.openxmlformats.org/markup-compatibility/2006">
          <mc:Choice Requires="x14">
            <control shapeId="18519" r:id="rId27" name="Group Box 87">
              <controlPr defaultSize="0" autoFill="0" autoPict="0" altText="">
                <anchor moveWithCells="1">
                  <from>
                    <xdr:col>2</xdr:col>
                    <xdr:colOff>0</xdr:colOff>
                    <xdr:row>6</xdr:row>
                    <xdr:rowOff>0</xdr:rowOff>
                  </from>
                  <to>
                    <xdr:col>8</xdr:col>
                    <xdr:colOff>0</xdr:colOff>
                    <xdr:row>8</xdr:row>
                    <xdr:rowOff>0</xdr:rowOff>
                  </to>
                </anchor>
              </controlPr>
            </control>
          </mc:Choice>
        </mc:AlternateContent>
        <mc:AlternateContent xmlns:mc="http://schemas.openxmlformats.org/markup-compatibility/2006">
          <mc:Choice Requires="x14">
            <control shapeId="18520" r:id="rId28" name="Option Button 88">
              <controlPr defaultSize="0" autoFill="0" autoLine="0" autoPict="0">
                <anchor moveWithCells="1">
                  <from>
                    <xdr:col>3</xdr:col>
                    <xdr:colOff>83820</xdr:colOff>
                    <xdr:row>6</xdr:row>
                    <xdr:rowOff>76200</xdr:rowOff>
                  </from>
                  <to>
                    <xdr:col>3</xdr:col>
                    <xdr:colOff>274320</xdr:colOff>
                    <xdr:row>6</xdr:row>
                    <xdr:rowOff>259080</xdr:rowOff>
                  </to>
                </anchor>
              </controlPr>
            </control>
          </mc:Choice>
        </mc:AlternateContent>
        <mc:AlternateContent xmlns:mc="http://schemas.openxmlformats.org/markup-compatibility/2006">
          <mc:Choice Requires="x14">
            <control shapeId="18521" r:id="rId29" name="Option Button 89">
              <controlPr defaultSize="0" autoFill="0" autoLine="0" autoPict="0">
                <anchor moveWithCells="1">
                  <from>
                    <xdr:col>4</xdr:col>
                    <xdr:colOff>83820</xdr:colOff>
                    <xdr:row>6</xdr:row>
                    <xdr:rowOff>76200</xdr:rowOff>
                  </from>
                  <to>
                    <xdr:col>4</xdr:col>
                    <xdr:colOff>274320</xdr:colOff>
                    <xdr:row>6</xdr:row>
                    <xdr:rowOff>259080</xdr:rowOff>
                  </to>
                </anchor>
              </controlPr>
            </control>
          </mc:Choice>
        </mc:AlternateContent>
        <mc:AlternateContent xmlns:mc="http://schemas.openxmlformats.org/markup-compatibility/2006">
          <mc:Choice Requires="x14">
            <control shapeId="18522" r:id="rId30" name="Option Button 90">
              <controlPr defaultSize="0" autoFill="0" autoLine="0" autoPict="0">
                <anchor moveWithCells="1">
                  <from>
                    <xdr:col>5</xdr:col>
                    <xdr:colOff>83820</xdr:colOff>
                    <xdr:row>6</xdr:row>
                    <xdr:rowOff>76200</xdr:rowOff>
                  </from>
                  <to>
                    <xdr:col>5</xdr:col>
                    <xdr:colOff>274320</xdr:colOff>
                    <xdr:row>6</xdr:row>
                    <xdr:rowOff>259080</xdr:rowOff>
                  </to>
                </anchor>
              </controlPr>
            </control>
          </mc:Choice>
        </mc:AlternateContent>
        <mc:AlternateContent xmlns:mc="http://schemas.openxmlformats.org/markup-compatibility/2006">
          <mc:Choice Requires="x14">
            <control shapeId="18523" r:id="rId31" name="Option Button 91">
              <controlPr defaultSize="0" autoFill="0" autoLine="0" autoPict="0">
                <anchor moveWithCells="1">
                  <from>
                    <xdr:col>6</xdr:col>
                    <xdr:colOff>83820</xdr:colOff>
                    <xdr:row>6</xdr:row>
                    <xdr:rowOff>76200</xdr:rowOff>
                  </from>
                  <to>
                    <xdr:col>6</xdr:col>
                    <xdr:colOff>274320</xdr:colOff>
                    <xdr:row>6</xdr:row>
                    <xdr:rowOff>259080</xdr:rowOff>
                  </to>
                </anchor>
              </controlPr>
            </control>
          </mc:Choice>
        </mc:AlternateContent>
        <mc:AlternateContent xmlns:mc="http://schemas.openxmlformats.org/markup-compatibility/2006">
          <mc:Choice Requires="x14">
            <control shapeId="18524" r:id="rId32" name="Option Button 92">
              <controlPr defaultSize="0" autoFill="0" autoLine="0" autoPict="0">
                <anchor moveWithCells="1">
                  <from>
                    <xdr:col>7</xdr:col>
                    <xdr:colOff>83820</xdr:colOff>
                    <xdr:row>6</xdr:row>
                    <xdr:rowOff>76200</xdr:rowOff>
                  </from>
                  <to>
                    <xdr:col>7</xdr:col>
                    <xdr:colOff>274320</xdr:colOff>
                    <xdr:row>6</xdr:row>
                    <xdr:rowOff>259080</xdr:rowOff>
                  </to>
                </anchor>
              </controlPr>
            </control>
          </mc:Choice>
        </mc:AlternateContent>
        <mc:AlternateContent xmlns:mc="http://schemas.openxmlformats.org/markup-compatibility/2006">
          <mc:Choice Requires="x14">
            <control shapeId="18526" r:id="rId33" name="Group Box 94">
              <controlPr defaultSize="0" autoFill="0" autoPict="0" altText="">
                <anchor moveWithCells="1">
                  <from>
                    <xdr:col>2</xdr:col>
                    <xdr:colOff>0</xdr:colOff>
                    <xdr:row>6</xdr:row>
                    <xdr:rowOff>647700</xdr:rowOff>
                  </from>
                  <to>
                    <xdr:col>8</xdr:col>
                    <xdr:colOff>0</xdr:colOff>
                    <xdr:row>8</xdr:row>
                    <xdr:rowOff>190500</xdr:rowOff>
                  </to>
                </anchor>
              </controlPr>
            </control>
          </mc:Choice>
        </mc:AlternateContent>
        <mc:AlternateContent xmlns:mc="http://schemas.openxmlformats.org/markup-compatibility/2006">
          <mc:Choice Requires="x14">
            <control shapeId="18532" r:id="rId34" name="Option Button 100">
              <controlPr defaultSize="0" autoFill="0" autoLine="0" autoPict="0">
                <anchor moveWithCells="1">
                  <from>
                    <xdr:col>2</xdr:col>
                    <xdr:colOff>83820</xdr:colOff>
                    <xdr:row>8</xdr:row>
                    <xdr:rowOff>99060</xdr:rowOff>
                  </from>
                  <to>
                    <xdr:col>2</xdr:col>
                    <xdr:colOff>274320</xdr:colOff>
                    <xdr:row>8</xdr:row>
                    <xdr:rowOff>274320</xdr:rowOff>
                  </to>
                </anchor>
              </controlPr>
            </control>
          </mc:Choice>
        </mc:AlternateContent>
        <mc:AlternateContent xmlns:mc="http://schemas.openxmlformats.org/markup-compatibility/2006">
          <mc:Choice Requires="x14">
            <control shapeId="18533" r:id="rId35" name="Group Box 101">
              <controlPr defaultSize="0" autoFill="0" autoPict="0" altText="">
                <anchor moveWithCells="1">
                  <from>
                    <xdr:col>2</xdr:col>
                    <xdr:colOff>0</xdr:colOff>
                    <xdr:row>8</xdr:row>
                    <xdr:rowOff>0</xdr:rowOff>
                  </from>
                  <to>
                    <xdr:col>8</xdr:col>
                    <xdr:colOff>0</xdr:colOff>
                    <xdr:row>8</xdr:row>
                    <xdr:rowOff>335280</xdr:rowOff>
                  </to>
                </anchor>
              </controlPr>
            </control>
          </mc:Choice>
        </mc:AlternateContent>
        <mc:AlternateContent xmlns:mc="http://schemas.openxmlformats.org/markup-compatibility/2006">
          <mc:Choice Requires="x14">
            <control shapeId="18534" r:id="rId36" name="Option Button 102">
              <controlPr defaultSize="0" autoFill="0" autoLine="0" autoPict="0">
                <anchor moveWithCells="1">
                  <from>
                    <xdr:col>3</xdr:col>
                    <xdr:colOff>83820</xdr:colOff>
                    <xdr:row>8</xdr:row>
                    <xdr:rowOff>99060</xdr:rowOff>
                  </from>
                  <to>
                    <xdr:col>3</xdr:col>
                    <xdr:colOff>274320</xdr:colOff>
                    <xdr:row>8</xdr:row>
                    <xdr:rowOff>274320</xdr:rowOff>
                  </to>
                </anchor>
              </controlPr>
            </control>
          </mc:Choice>
        </mc:AlternateContent>
        <mc:AlternateContent xmlns:mc="http://schemas.openxmlformats.org/markup-compatibility/2006">
          <mc:Choice Requires="x14">
            <control shapeId="18535" r:id="rId37" name="Option Button 103">
              <controlPr defaultSize="0" autoFill="0" autoLine="0" autoPict="0">
                <anchor moveWithCells="1">
                  <from>
                    <xdr:col>4</xdr:col>
                    <xdr:colOff>83820</xdr:colOff>
                    <xdr:row>8</xdr:row>
                    <xdr:rowOff>99060</xdr:rowOff>
                  </from>
                  <to>
                    <xdr:col>4</xdr:col>
                    <xdr:colOff>274320</xdr:colOff>
                    <xdr:row>8</xdr:row>
                    <xdr:rowOff>274320</xdr:rowOff>
                  </to>
                </anchor>
              </controlPr>
            </control>
          </mc:Choice>
        </mc:AlternateContent>
        <mc:AlternateContent xmlns:mc="http://schemas.openxmlformats.org/markup-compatibility/2006">
          <mc:Choice Requires="x14">
            <control shapeId="18536" r:id="rId38" name="Option Button 104">
              <controlPr defaultSize="0" autoFill="0" autoLine="0" autoPict="0">
                <anchor moveWithCells="1">
                  <from>
                    <xdr:col>5</xdr:col>
                    <xdr:colOff>83820</xdr:colOff>
                    <xdr:row>8</xdr:row>
                    <xdr:rowOff>99060</xdr:rowOff>
                  </from>
                  <to>
                    <xdr:col>5</xdr:col>
                    <xdr:colOff>274320</xdr:colOff>
                    <xdr:row>8</xdr:row>
                    <xdr:rowOff>274320</xdr:rowOff>
                  </to>
                </anchor>
              </controlPr>
            </control>
          </mc:Choice>
        </mc:AlternateContent>
        <mc:AlternateContent xmlns:mc="http://schemas.openxmlformats.org/markup-compatibility/2006">
          <mc:Choice Requires="x14">
            <control shapeId="18537" r:id="rId39" name="Option Button 105">
              <controlPr defaultSize="0" autoFill="0" autoLine="0" autoPict="0">
                <anchor moveWithCells="1">
                  <from>
                    <xdr:col>6</xdr:col>
                    <xdr:colOff>83820</xdr:colOff>
                    <xdr:row>8</xdr:row>
                    <xdr:rowOff>99060</xdr:rowOff>
                  </from>
                  <to>
                    <xdr:col>6</xdr:col>
                    <xdr:colOff>274320</xdr:colOff>
                    <xdr:row>8</xdr:row>
                    <xdr:rowOff>274320</xdr:rowOff>
                  </to>
                </anchor>
              </controlPr>
            </control>
          </mc:Choice>
        </mc:AlternateContent>
        <mc:AlternateContent xmlns:mc="http://schemas.openxmlformats.org/markup-compatibility/2006">
          <mc:Choice Requires="x14">
            <control shapeId="18538" r:id="rId40" name="Option Button 106">
              <controlPr defaultSize="0" autoFill="0" autoLine="0" autoPict="0">
                <anchor moveWithCells="1">
                  <from>
                    <xdr:col>7</xdr:col>
                    <xdr:colOff>83820</xdr:colOff>
                    <xdr:row>8</xdr:row>
                    <xdr:rowOff>99060</xdr:rowOff>
                  </from>
                  <to>
                    <xdr:col>7</xdr:col>
                    <xdr:colOff>274320</xdr:colOff>
                    <xdr:row>8</xdr:row>
                    <xdr:rowOff>274320</xdr:rowOff>
                  </to>
                </anchor>
              </controlPr>
            </control>
          </mc:Choice>
        </mc:AlternateContent>
        <mc:AlternateContent xmlns:mc="http://schemas.openxmlformats.org/markup-compatibility/2006">
          <mc:Choice Requires="x14">
            <control shapeId="18540" r:id="rId41" name="Group Box 108">
              <controlPr defaultSize="0" autoFill="0" autoPict="0" altText="">
                <anchor moveWithCells="1">
                  <from>
                    <xdr:col>2</xdr:col>
                    <xdr:colOff>0</xdr:colOff>
                    <xdr:row>7</xdr:row>
                    <xdr:rowOff>327660</xdr:rowOff>
                  </from>
                  <to>
                    <xdr:col>8</xdr:col>
                    <xdr:colOff>0</xdr:colOff>
                    <xdr:row>9</xdr:row>
                    <xdr:rowOff>137160</xdr:rowOff>
                  </to>
                </anchor>
              </controlPr>
            </control>
          </mc:Choice>
        </mc:AlternateContent>
        <mc:AlternateContent xmlns:mc="http://schemas.openxmlformats.org/markup-compatibility/2006">
          <mc:Choice Requires="x14">
            <control shapeId="18541" r:id="rId42" name="Group Box 109">
              <controlPr defaultSize="0" autoFill="0" autoPict="0" altText="">
                <anchor moveWithCells="1">
                  <from>
                    <xdr:col>2</xdr:col>
                    <xdr:colOff>0</xdr:colOff>
                    <xdr:row>5</xdr:row>
                    <xdr:rowOff>647700</xdr:rowOff>
                  </from>
                  <to>
                    <xdr:col>8</xdr:col>
                    <xdr:colOff>0</xdr:colOff>
                    <xdr:row>7</xdr:row>
                    <xdr:rowOff>190500</xdr:rowOff>
                  </to>
                </anchor>
              </controlPr>
            </control>
          </mc:Choice>
        </mc:AlternateContent>
        <mc:AlternateContent xmlns:mc="http://schemas.openxmlformats.org/markup-compatibility/2006">
          <mc:Choice Requires="x14">
            <control shapeId="18542" r:id="rId43" name="Option Button 110">
              <controlPr defaultSize="0" autoFill="0" autoLine="0" autoPict="0">
                <anchor moveWithCells="1">
                  <from>
                    <xdr:col>2</xdr:col>
                    <xdr:colOff>83820</xdr:colOff>
                    <xdr:row>7</xdr:row>
                    <xdr:rowOff>76200</xdr:rowOff>
                  </from>
                  <to>
                    <xdr:col>2</xdr:col>
                    <xdr:colOff>274320</xdr:colOff>
                    <xdr:row>7</xdr:row>
                    <xdr:rowOff>251460</xdr:rowOff>
                  </to>
                </anchor>
              </controlPr>
            </control>
          </mc:Choice>
        </mc:AlternateContent>
        <mc:AlternateContent xmlns:mc="http://schemas.openxmlformats.org/markup-compatibility/2006">
          <mc:Choice Requires="x14">
            <control shapeId="18543" r:id="rId44" name="Group Box 111">
              <controlPr defaultSize="0" autoFill="0" autoPict="0" altText="">
                <anchor moveWithCells="1">
                  <from>
                    <xdr:col>2</xdr:col>
                    <xdr:colOff>0</xdr:colOff>
                    <xdr:row>7</xdr:row>
                    <xdr:rowOff>0</xdr:rowOff>
                  </from>
                  <to>
                    <xdr:col>8</xdr:col>
                    <xdr:colOff>0</xdr:colOff>
                    <xdr:row>8</xdr:row>
                    <xdr:rowOff>0</xdr:rowOff>
                  </to>
                </anchor>
              </controlPr>
            </control>
          </mc:Choice>
        </mc:AlternateContent>
        <mc:AlternateContent xmlns:mc="http://schemas.openxmlformats.org/markup-compatibility/2006">
          <mc:Choice Requires="x14">
            <control shapeId="18544" r:id="rId45" name="Option Button 112">
              <controlPr defaultSize="0" autoFill="0" autoLine="0" autoPict="0">
                <anchor moveWithCells="1">
                  <from>
                    <xdr:col>3</xdr:col>
                    <xdr:colOff>83820</xdr:colOff>
                    <xdr:row>7</xdr:row>
                    <xdr:rowOff>76200</xdr:rowOff>
                  </from>
                  <to>
                    <xdr:col>3</xdr:col>
                    <xdr:colOff>274320</xdr:colOff>
                    <xdr:row>7</xdr:row>
                    <xdr:rowOff>251460</xdr:rowOff>
                  </to>
                </anchor>
              </controlPr>
            </control>
          </mc:Choice>
        </mc:AlternateContent>
        <mc:AlternateContent xmlns:mc="http://schemas.openxmlformats.org/markup-compatibility/2006">
          <mc:Choice Requires="x14">
            <control shapeId="18545" r:id="rId46" name="Option Button 113">
              <controlPr defaultSize="0" autoFill="0" autoLine="0" autoPict="0">
                <anchor moveWithCells="1">
                  <from>
                    <xdr:col>4</xdr:col>
                    <xdr:colOff>83820</xdr:colOff>
                    <xdr:row>7</xdr:row>
                    <xdr:rowOff>76200</xdr:rowOff>
                  </from>
                  <to>
                    <xdr:col>4</xdr:col>
                    <xdr:colOff>274320</xdr:colOff>
                    <xdr:row>7</xdr:row>
                    <xdr:rowOff>251460</xdr:rowOff>
                  </to>
                </anchor>
              </controlPr>
            </control>
          </mc:Choice>
        </mc:AlternateContent>
        <mc:AlternateContent xmlns:mc="http://schemas.openxmlformats.org/markup-compatibility/2006">
          <mc:Choice Requires="x14">
            <control shapeId="18546" r:id="rId47" name="Option Button 114">
              <controlPr defaultSize="0" autoFill="0" autoLine="0" autoPict="0">
                <anchor moveWithCells="1">
                  <from>
                    <xdr:col>5</xdr:col>
                    <xdr:colOff>83820</xdr:colOff>
                    <xdr:row>7</xdr:row>
                    <xdr:rowOff>76200</xdr:rowOff>
                  </from>
                  <to>
                    <xdr:col>5</xdr:col>
                    <xdr:colOff>274320</xdr:colOff>
                    <xdr:row>7</xdr:row>
                    <xdr:rowOff>251460</xdr:rowOff>
                  </to>
                </anchor>
              </controlPr>
            </control>
          </mc:Choice>
        </mc:AlternateContent>
        <mc:AlternateContent xmlns:mc="http://schemas.openxmlformats.org/markup-compatibility/2006">
          <mc:Choice Requires="x14">
            <control shapeId="18547" r:id="rId48" name="Option Button 115">
              <controlPr defaultSize="0" autoFill="0" autoLine="0" autoPict="0">
                <anchor moveWithCells="1">
                  <from>
                    <xdr:col>6</xdr:col>
                    <xdr:colOff>83820</xdr:colOff>
                    <xdr:row>7</xdr:row>
                    <xdr:rowOff>76200</xdr:rowOff>
                  </from>
                  <to>
                    <xdr:col>6</xdr:col>
                    <xdr:colOff>274320</xdr:colOff>
                    <xdr:row>7</xdr:row>
                    <xdr:rowOff>251460</xdr:rowOff>
                  </to>
                </anchor>
              </controlPr>
            </control>
          </mc:Choice>
        </mc:AlternateContent>
        <mc:AlternateContent xmlns:mc="http://schemas.openxmlformats.org/markup-compatibility/2006">
          <mc:Choice Requires="x14">
            <control shapeId="18548" r:id="rId49" name="Option Button 116">
              <controlPr defaultSize="0" autoFill="0" autoLine="0" autoPict="0">
                <anchor moveWithCells="1">
                  <from>
                    <xdr:col>7</xdr:col>
                    <xdr:colOff>83820</xdr:colOff>
                    <xdr:row>7</xdr:row>
                    <xdr:rowOff>76200</xdr:rowOff>
                  </from>
                  <to>
                    <xdr:col>7</xdr:col>
                    <xdr:colOff>274320</xdr:colOff>
                    <xdr:row>7</xdr:row>
                    <xdr:rowOff>251460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52</vt:i4>
      </vt:variant>
    </vt:vector>
  </HeadingPairs>
  <TitlesOfParts>
    <vt:vector size="63" baseType="lpstr">
      <vt:lpstr>Übersicht</vt:lpstr>
      <vt:lpstr>1. Materialeinsatz</vt:lpstr>
      <vt:lpstr>2. Abfallmanagement</vt:lpstr>
      <vt:lpstr>3. Lieferketten</vt:lpstr>
      <vt:lpstr>4. Produktdesign</vt:lpstr>
      <vt:lpstr>5. Verpackung</vt:lpstr>
      <vt:lpstr>6. Logistik</vt:lpstr>
      <vt:lpstr>7. Arbeitsabläufe</vt:lpstr>
      <vt:lpstr>8. Digitalisierung</vt:lpstr>
      <vt:lpstr>Ergebnis</vt:lpstr>
      <vt:lpstr>Glossar</vt:lpstr>
      <vt:lpstr>Abfall_Bearbeitungsgrad</vt:lpstr>
      <vt:lpstr>Abfall_Bewertung</vt:lpstr>
      <vt:lpstr>Abfallmanagement_Bearbeitungsgrad</vt:lpstr>
      <vt:lpstr>Abfallmanagement_Bewertung</vt:lpstr>
      <vt:lpstr>Abfallmangement_Bearbeitungsgrad</vt:lpstr>
      <vt:lpstr>aktuelles_Datum</vt:lpstr>
      <vt:lpstr>Arbeitsabläufe_Bearbeitungsgrad</vt:lpstr>
      <vt:lpstr>Arbeitsabläufe_Bewertung</vt:lpstr>
      <vt:lpstr>Glossar!Chemikalienleasing</vt:lpstr>
      <vt:lpstr>Glossar!Digitalisierung</vt:lpstr>
      <vt:lpstr>Digitalisierung_Bearbeitungsgrad</vt:lpstr>
      <vt:lpstr>Digitalisierung_Bewertung</vt:lpstr>
      <vt:lpstr>Ergebnis!Einstufung</vt:lpstr>
      <vt:lpstr>Einstufung</vt:lpstr>
      <vt:lpstr>Firmenname</vt:lpstr>
      <vt:lpstr>Glossar!Hilfsstoffe</vt:lpstr>
      <vt:lpstr>Glossar!Kennzahlen</vt:lpstr>
      <vt:lpstr>Glossar!Kritikalitätsanalyse</vt:lpstr>
      <vt:lpstr>Lieferketten_Bearbeitungsgrad</vt:lpstr>
      <vt:lpstr>Lieferketten_Bewertung</vt:lpstr>
      <vt:lpstr>Logistik_Bearbeitungsgrad</vt:lpstr>
      <vt:lpstr>Logistik_Bewertung</vt:lpstr>
      <vt:lpstr>'2. Abfallmanagement'!Materialausnutzung_Bearbeitungsgrad</vt:lpstr>
      <vt:lpstr>Materialausnutzung_Bearbeitungsgrad</vt:lpstr>
      <vt:lpstr>'2. Abfallmanagement'!Materialausnutzung_Bewertung</vt:lpstr>
      <vt:lpstr>Materialausnutzung_Bewertung</vt:lpstr>
      <vt:lpstr>Glossar!Materialeffizienz</vt:lpstr>
      <vt:lpstr>Glossar!Materialflusskostenrechnung</vt:lpstr>
      <vt:lpstr>Glossar!Materialien</vt:lpstr>
      <vt:lpstr>Glossar!Predictive_Maintenance</vt:lpstr>
      <vt:lpstr>Glossar!Produkt</vt:lpstr>
      <vt:lpstr>Produktdesign_Bearbeitungsgrad</vt:lpstr>
      <vt:lpstr>Produktdesign_Bewertung</vt:lpstr>
      <vt:lpstr>Glossar!Produktionsprozess</vt:lpstr>
      <vt:lpstr>Glossar!Prozess</vt:lpstr>
      <vt:lpstr>Glossar!Prozessintensivierung</vt:lpstr>
      <vt:lpstr>Ergebnis!Relevanz</vt:lpstr>
      <vt:lpstr>Relevanz</vt:lpstr>
      <vt:lpstr>Ergebnis!Relevanz_fur_Unternehmen</vt:lpstr>
      <vt:lpstr>Relevanz_fur_Unternehmen</vt:lpstr>
      <vt:lpstr>Ergebnis!Relevanz_für_Unternehmen</vt:lpstr>
      <vt:lpstr>Relevanz_für_Unternehmen</vt:lpstr>
      <vt:lpstr>Ergebnis!Relevanz_Gewichtung</vt:lpstr>
      <vt:lpstr>Relevanz_Gewichtung</vt:lpstr>
      <vt:lpstr>Glossar!Ressourceneffizienz</vt:lpstr>
      <vt:lpstr>Glossar!Rohstoffe</vt:lpstr>
      <vt:lpstr>Glossar!Rohstoffeffizienz</vt:lpstr>
      <vt:lpstr>Glossar!Sekundärrohstoff</vt:lpstr>
      <vt:lpstr>Glossar!Stoffstrom</vt:lpstr>
      <vt:lpstr>Glossar!Trennverfahren</vt:lpstr>
      <vt:lpstr>Verpackung_Bearbeitungsgrad</vt:lpstr>
      <vt:lpstr>Verpackung_Bewertung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Mehrens Marie Christine</cp:lastModifiedBy>
  <cp:lastPrinted>2021-03-19T15:16:01Z</cp:lastPrinted>
  <dcterms:created xsi:type="dcterms:W3CDTF">2018-07-13T09:03:39Z</dcterms:created>
  <dcterms:modified xsi:type="dcterms:W3CDTF">2022-08-16T17:41:19Z</dcterms:modified>
</cp:coreProperties>
</file>