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drawings/drawing3.xml" ContentType="application/vnd.openxmlformats-officedocument.drawing+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drawings/drawing4.xml" ContentType="application/vnd.openxmlformats-officedocument.drawing+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drawings/drawing5.xml" ContentType="application/vnd.openxmlformats-officedocument.drawing+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drawings/drawing6.xml" ContentType="application/vnd.openxmlformats-officedocument.drawing+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drawings/drawing7.xml" ContentType="application/vnd.openxmlformats-officedocument.drawing+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drawings/drawing8.xml" ContentType="application/vnd.openxmlformats-officedocument.drawing+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drawings/drawing9.xml" ContentType="application/vnd.openxmlformats-officedocument.drawing+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C:\Users\Mehrens_M\Desktop\Überarbeitung Readiness Check 11.08.2022\Überarbeitet\"/>
    </mc:Choice>
  </mc:AlternateContent>
  <workbookProtection workbookPassword="FABD" lockStructure="1"/>
  <bookViews>
    <workbookView xWindow="-120" yWindow="-120" windowWidth="29040" windowHeight="15840" tabRatio="785"/>
  </bookViews>
  <sheets>
    <sheet name="Übersicht" sheetId="3" r:id="rId1"/>
    <sheet name="1. Materialeinsatz" sheetId="11" r:id="rId2"/>
    <sheet name="2. Abfallmanagement" sheetId="21" r:id="rId3"/>
    <sheet name="3. Lieferketten" sheetId="5" r:id="rId4"/>
    <sheet name="4. Produktdesign" sheetId="14" r:id="rId5"/>
    <sheet name="5. Verpackung" sheetId="15" r:id="rId6"/>
    <sheet name="6. Logistik" sheetId="16" r:id="rId7"/>
    <sheet name="7. Arbeitsabläufe" sheetId="17" r:id="rId8"/>
    <sheet name="8. Digitalisierung" sheetId="18" r:id="rId9"/>
    <sheet name="Ergebnis" sheetId="20" r:id="rId10"/>
    <sheet name="Glossar" sheetId="22" r:id="rId11"/>
  </sheets>
  <definedNames>
    <definedName name="_10Predictive_Maintenance">Glossar!$B$18</definedName>
    <definedName name="_11Produkt">Glossar!$B$19</definedName>
    <definedName name="_12Produktionsprozess">Glossar!$B$21</definedName>
    <definedName name="_13Prozess">Glossar!$B$22</definedName>
    <definedName name="_14Ressourceneffizienz">Glossar!$B$23</definedName>
    <definedName name="_15Rohstoffe">Glossar!$B$24</definedName>
    <definedName name="_16Rohstoffeffizienz">Glossar!$B$26</definedName>
    <definedName name="_17Sekundärrohstoff">Glossar!$B$27</definedName>
    <definedName name="_18Smart_Materials">Glossar!$B$28</definedName>
    <definedName name="_1Additive_Fertigungsverfahren" localSheetId="10">Glossar!$B$7</definedName>
    <definedName name="_2Digitalisierung">Glossar!$B$8</definedName>
    <definedName name="_3Hilfsstoffe">Glossar!$B$10</definedName>
    <definedName name="_4Kennzahlen">Glossar!$B$11</definedName>
    <definedName name="_5Kritikalitätsanalyse">Glossar!$B$12</definedName>
    <definedName name="_6Lean_Management">Glossar!$B$13</definedName>
    <definedName name="_7Materialien">Glossar!$B$14</definedName>
    <definedName name="_8Materialeffizienz">Glossar!$B$15</definedName>
    <definedName name="_9Materialflusskostenrechnung">Glossar!$B$17</definedName>
    <definedName name="Abfall_Bearbeitungsgrad">'2. Abfallmanagement'!$B$18</definedName>
    <definedName name="Abfall_Bewertung">'2. Abfallmanagement'!$C$17</definedName>
    <definedName name="Abfallmanagement_Bearbeitungsgrad">'2. Abfallmanagement'!$C$17</definedName>
    <definedName name="Abfallmanagement_Bewertung">'2. Abfallmanagement'!$B$18</definedName>
    <definedName name="Abfallmangement_Bearbeitungsgrad">'2. Abfallmanagement'!$B$18</definedName>
    <definedName name="aktuelles_Datum">Übersicht!$E$11</definedName>
    <definedName name="Arbeitsabläufe_Bearbeitungsgrad">'7. Arbeitsabläufe'!$B$21</definedName>
    <definedName name="Arbeitsabläufe_Bewertung">'7. Arbeitsabläufe'!$C$20</definedName>
    <definedName name="Digitalisierung_Bearbeitungsgrad">'8. Digitalisierung'!$B$14</definedName>
    <definedName name="Digitalisierung_Bewertung">'8. Digitalisierung'!$C$13</definedName>
    <definedName name="Einstufung" localSheetId="9">Ergebnis!$E$74:$G$78</definedName>
    <definedName name="Einstufung">Übersicht!$E$52:$G$56</definedName>
    <definedName name="Firmenname">Übersicht!$C$11</definedName>
    <definedName name="Lieferketten_Bearbeitungsgrad">'3. Lieferketten'!$B$16</definedName>
    <definedName name="Lieferketten_Bewertung">'3. Lieferketten'!$C$15</definedName>
    <definedName name="Logistik_Bearbeitungsgrad">'6. Logistik'!$B$15</definedName>
    <definedName name="Logistik_Bewertung">'6. Logistik'!$C$14</definedName>
    <definedName name="Materialausnutzung_Bearbeitungsgrad" localSheetId="2">'2. Abfallmanagement'!$B$18</definedName>
    <definedName name="Materialausnutzung_Bearbeitungsgrad">'1. Materialeinsatz'!$B$19</definedName>
    <definedName name="Materialausnutzung_Bewertung" localSheetId="2">'2. Abfallmanagement'!$C$17</definedName>
    <definedName name="Materialausnutzung_Bewertung">'1. Materialeinsatz'!$C$18</definedName>
    <definedName name="Produktdesign_Bearbeitungsgrad">'4. Produktdesign'!$B$16</definedName>
    <definedName name="Produktdesign_Bewertung">'4. Produktdesign'!$C$15</definedName>
    <definedName name="Relevanz" localSheetId="9">Ergebnis!$B$74:$B$77</definedName>
    <definedName name="Relevanz">Übersicht!$B$52:$B$55</definedName>
    <definedName name="Relevanz_fur_Unternehmen" localSheetId="9">Ergebnis!$B$74:$C$77</definedName>
    <definedName name="Relevanz_fur_Unternehmen">Übersicht!$B$52:$C$55</definedName>
    <definedName name="Relevanz_für_Unternehmen" localSheetId="9">Ergebnis!$B$73:$C$77</definedName>
    <definedName name="Relevanz_für_Unternehmen">Übersicht!$B$51:$C$55</definedName>
    <definedName name="Relevanz_Gewichtung" localSheetId="9">Ergebnis!$B$74:$C$77</definedName>
    <definedName name="Relevanz_Gewichtung">Übersicht!$B$52:$C$55</definedName>
    <definedName name="Verpackung_Bearbeitungsgrad">'5. Verpackung'!$B$17</definedName>
    <definedName name="Verpackung_Bewertung">'5. Verpackung'!$C$16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5" l="1"/>
  <c r="K10" i="5"/>
  <c r="Q10" i="5" s="1"/>
  <c r="M15" i="11"/>
  <c r="K15" i="11"/>
  <c r="Q15" i="11" s="1"/>
  <c r="M9" i="11"/>
  <c r="K9" i="11"/>
  <c r="Q9" i="11" s="1"/>
  <c r="M13" i="11"/>
  <c r="K13" i="11"/>
  <c r="Q13" i="11" s="1"/>
  <c r="L10" i="5" l="1"/>
  <c r="N10" i="5" s="1"/>
  <c r="P10" i="5"/>
  <c r="L15" i="11"/>
  <c r="N15" i="11" s="1"/>
  <c r="P15" i="11"/>
  <c r="L9" i="11"/>
  <c r="N9" i="11" s="1"/>
  <c r="P9" i="11"/>
  <c r="L13" i="11"/>
  <c r="N13" i="11" s="1"/>
  <c r="P13" i="11"/>
  <c r="E11" i="3"/>
  <c r="H4" i="20" s="1"/>
  <c r="M13" i="21"/>
  <c r="K13" i="21"/>
  <c r="Q13" i="21" s="1"/>
  <c r="M14" i="21"/>
  <c r="K14" i="21"/>
  <c r="Q14" i="21" s="1"/>
  <c r="O10" i="5" l="1"/>
  <c r="O15" i="11"/>
  <c r="O9" i="11"/>
  <c r="O13" i="11"/>
  <c r="L13" i="21"/>
  <c r="N13" i="21" s="1"/>
  <c r="P13" i="21"/>
  <c r="L14" i="21"/>
  <c r="N14" i="21" s="1"/>
  <c r="P14" i="21"/>
  <c r="O13" i="21" l="1"/>
  <c r="O14" i="21"/>
  <c r="M12" i="14" l="1"/>
  <c r="K12" i="14"/>
  <c r="Q12" i="14" s="1"/>
  <c r="M13" i="14"/>
  <c r="K13" i="14"/>
  <c r="Q13" i="14" s="1"/>
  <c r="P13" i="14" l="1"/>
  <c r="L13" i="14"/>
  <c r="N13" i="14" s="1"/>
  <c r="L12" i="14"/>
  <c r="P12" i="14"/>
  <c r="O13" i="14" l="1"/>
  <c r="O12" i="14"/>
  <c r="N12" i="14"/>
  <c r="E90" i="20" s="1"/>
  <c r="G102" i="20" s="1"/>
  <c r="E84" i="20" l="1"/>
  <c r="G96" i="20" s="1"/>
  <c r="M8" i="18" l="1"/>
  <c r="K8" i="18"/>
  <c r="Q8" i="18" s="1"/>
  <c r="L8" i="18" l="1"/>
  <c r="N8" i="18" s="1"/>
  <c r="P8" i="18"/>
  <c r="O8" i="18" l="1"/>
  <c r="M8" i="11"/>
  <c r="K8" i="11"/>
  <c r="Q8" i="11" s="1"/>
  <c r="M7" i="11"/>
  <c r="K7" i="11"/>
  <c r="L7" i="11" s="1"/>
  <c r="M6" i="11"/>
  <c r="K6" i="11"/>
  <c r="Q6" i="11" s="1"/>
  <c r="N7" i="11" l="1"/>
  <c r="P7" i="11"/>
  <c r="E85" i="20"/>
  <c r="G97" i="20" s="1"/>
  <c r="Q7" i="11"/>
  <c r="O7" i="11"/>
  <c r="L6" i="11"/>
  <c r="P6" i="11"/>
  <c r="L8" i="11"/>
  <c r="N8" i="11" s="1"/>
  <c r="P8" i="11"/>
  <c r="N6" i="11" l="1"/>
  <c r="O6" i="11"/>
  <c r="O8" i="11"/>
  <c r="M18" i="17"/>
  <c r="K18" i="17"/>
  <c r="P18" i="17" s="1"/>
  <c r="M17" i="17"/>
  <c r="K17" i="17"/>
  <c r="Q17" i="17" s="1"/>
  <c r="M16" i="17"/>
  <c r="K16" i="17"/>
  <c r="Q16" i="17" s="1"/>
  <c r="M15" i="17"/>
  <c r="K15" i="17"/>
  <c r="Q15" i="17" s="1"/>
  <c r="M14" i="17"/>
  <c r="K14" i="17"/>
  <c r="Q14" i="17" s="1"/>
  <c r="M13" i="17"/>
  <c r="K13" i="17"/>
  <c r="Q13" i="17" s="1"/>
  <c r="M12" i="17"/>
  <c r="K12" i="17"/>
  <c r="Q12" i="17" s="1"/>
  <c r="Q18" i="17" l="1"/>
  <c r="L18" i="17"/>
  <c r="N18" i="17" s="1"/>
  <c r="L17" i="17"/>
  <c r="N17" i="17" s="1"/>
  <c r="P17" i="17"/>
  <c r="L16" i="17"/>
  <c r="P16" i="17"/>
  <c r="L15" i="17"/>
  <c r="N15" i="17" s="1"/>
  <c r="P15" i="17"/>
  <c r="L14" i="17"/>
  <c r="N14" i="17" s="1"/>
  <c r="P14" i="17"/>
  <c r="L13" i="17"/>
  <c r="N13" i="17" s="1"/>
  <c r="P13" i="17"/>
  <c r="L12" i="17"/>
  <c r="N12" i="17" s="1"/>
  <c r="P12" i="17"/>
  <c r="M10" i="15"/>
  <c r="K10" i="15"/>
  <c r="Q10" i="15" s="1"/>
  <c r="M11" i="15"/>
  <c r="K11" i="15"/>
  <c r="Q11" i="15" s="1"/>
  <c r="M14" i="15"/>
  <c r="K14" i="15"/>
  <c r="M13" i="15"/>
  <c r="K13" i="15"/>
  <c r="M12" i="15"/>
  <c r="K12" i="15"/>
  <c r="Q12" i="15" s="1"/>
  <c r="M11" i="14"/>
  <c r="K11" i="14"/>
  <c r="Q11" i="14" s="1"/>
  <c r="M10" i="14"/>
  <c r="K10" i="14"/>
  <c r="Q10" i="14" s="1"/>
  <c r="M13" i="5"/>
  <c r="K13" i="5"/>
  <c r="M12" i="5"/>
  <c r="K12" i="5"/>
  <c r="Q12" i="5" s="1"/>
  <c r="M11" i="5"/>
  <c r="K11" i="5"/>
  <c r="Q11" i="5" s="1"/>
  <c r="M14" i="11"/>
  <c r="K14" i="11"/>
  <c r="K12" i="21"/>
  <c r="M15" i="21"/>
  <c r="K15" i="21"/>
  <c r="Q15" i="21" s="1"/>
  <c r="Q13" i="5" l="1"/>
  <c r="L14" i="15"/>
  <c r="N14" i="15" s="1"/>
  <c r="E92" i="20" s="1"/>
  <c r="G104" i="20" s="1"/>
  <c r="P13" i="15"/>
  <c r="Q14" i="11"/>
  <c r="O18" i="17"/>
  <c r="O17" i="17"/>
  <c r="O16" i="17"/>
  <c r="N16" i="17"/>
  <c r="O15" i="17"/>
  <c r="O14" i="17"/>
  <c r="O13" i="17"/>
  <c r="O12" i="17"/>
  <c r="P14" i="15"/>
  <c r="Q14" i="15"/>
  <c r="P10" i="15"/>
  <c r="L10" i="15"/>
  <c r="N10" i="15" s="1"/>
  <c r="L11" i="15"/>
  <c r="N11" i="15" s="1"/>
  <c r="P11" i="15"/>
  <c r="L12" i="15"/>
  <c r="P12" i="15"/>
  <c r="Q13" i="15"/>
  <c r="L13" i="15"/>
  <c r="L11" i="14"/>
  <c r="N11" i="14" s="1"/>
  <c r="P11" i="14"/>
  <c r="L10" i="14"/>
  <c r="N10" i="14" s="1"/>
  <c r="P10" i="14"/>
  <c r="L11" i="5"/>
  <c r="N11" i="5" s="1"/>
  <c r="P11" i="5"/>
  <c r="L13" i="5"/>
  <c r="N13" i="5" s="1"/>
  <c r="E89" i="20" s="1"/>
  <c r="G101" i="20" s="1"/>
  <c r="P13" i="5"/>
  <c r="L12" i="5"/>
  <c r="N12" i="5" s="1"/>
  <c r="P12" i="5"/>
  <c r="L14" i="11"/>
  <c r="N14" i="11" s="1"/>
  <c r="E86" i="20" s="1"/>
  <c r="G98" i="20" s="1"/>
  <c r="P14" i="11"/>
  <c r="L15" i="21"/>
  <c r="N15" i="21" s="1"/>
  <c r="P15" i="21"/>
  <c r="E88" i="20" l="1"/>
  <c r="G100" i="20" s="1"/>
  <c r="O11" i="5"/>
  <c r="O14" i="15"/>
  <c r="O10" i="15"/>
  <c r="O11" i="15"/>
  <c r="O13" i="15"/>
  <c r="N13" i="15"/>
  <c r="E91" i="20" s="1"/>
  <c r="G103" i="20" s="1"/>
  <c r="N12" i="15"/>
  <c r="O12" i="15"/>
  <c r="O11" i="14"/>
  <c r="O10" i="14"/>
  <c r="O13" i="5"/>
  <c r="O12" i="5"/>
  <c r="O14" i="11"/>
  <c r="O15" i="21"/>
  <c r="C69" i="20" l="1"/>
  <c r="K11" i="18" l="1"/>
  <c r="K10" i="18"/>
  <c r="K9" i="18"/>
  <c r="K7" i="18"/>
  <c r="K6" i="18"/>
  <c r="K11" i="17"/>
  <c r="K10" i="17"/>
  <c r="K9" i="17"/>
  <c r="K8" i="17"/>
  <c r="K7" i="17"/>
  <c r="K6" i="17"/>
  <c r="K12" i="16"/>
  <c r="K11" i="16"/>
  <c r="K10" i="16"/>
  <c r="K9" i="16"/>
  <c r="K8" i="16"/>
  <c r="K7" i="16"/>
  <c r="K6" i="16"/>
  <c r="K9" i="15"/>
  <c r="K8" i="15"/>
  <c r="K7" i="15"/>
  <c r="K6" i="15"/>
  <c r="K9" i="14"/>
  <c r="K8" i="14"/>
  <c r="K7" i="14"/>
  <c r="K6" i="14"/>
  <c r="K9" i="5"/>
  <c r="K8" i="5"/>
  <c r="K7" i="5"/>
  <c r="K6" i="5"/>
  <c r="P12" i="21"/>
  <c r="K11" i="21"/>
  <c r="Q11" i="21" s="1"/>
  <c r="K10" i="21"/>
  <c r="L10" i="21" s="1"/>
  <c r="K9" i="21"/>
  <c r="P9" i="21" s="1"/>
  <c r="K8" i="21"/>
  <c r="P8" i="21" s="1"/>
  <c r="K7" i="21"/>
  <c r="L7" i="21" s="1"/>
  <c r="K6" i="21"/>
  <c r="P6" i="21" s="1"/>
  <c r="M6" i="21"/>
  <c r="M7" i="21"/>
  <c r="M8" i="21"/>
  <c r="M9" i="21"/>
  <c r="M10" i="21"/>
  <c r="M11" i="21"/>
  <c r="M12" i="21"/>
  <c r="K10" i="11"/>
  <c r="K11" i="11"/>
  <c r="K12" i="11"/>
  <c r="L12" i="21" l="1"/>
  <c r="O12" i="21" s="1"/>
  <c r="Q12" i="21"/>
  <c r="P10" i="21"/>
  <c r="Q10" i="21"/>
  <c r="Q7" i="21"/>
  <c r="P7" i="21"/>
  <c r="P11" i="21"/>
  <c r="L11" i="21"/>
  <c r="N11" i="21" s="1"/>
  <c r="N10" i="21"/>
  <c r="E87" i="20" s="1"/>
  <c r="G99" i="20" s="1"/>
  <c r="G113" i="20" s="1"/>
  <c r="O10" i="21"/>
  <c r="L8" i="21"/>
  <c r="N8" i="21" s="1"/>
  <c r="Q8" i="21"/>
  <c r="L9" i="21"/>
  <c r="N9" i="21" s="1"/>
  <c r="L6" i="21"/>
  <c r="N6" i="21" s="1"/>
  <c r="Q6" i="21"/>
  <c r="Q9" i="21"/>
  <c r="N7" i="21"/>
  <c r="O7" i="21"/>
  <c r="C4" i="20"/>
  <c r="N12" i="21" l="1"/>
  <c r="O11" i="21"/>
  <c r="O8" i="21"/>
  <c r="O9" i="21"/>
  <c r="O6" i="21"/>
  <c r="Q11" i="18"/>
  <c r="P11" i="18"/>
  <c r="M11" i="18"/>
  <c r="L11" i="18"/>
  <c r="Q10" i="18"/>
  <c r="P10" i="18"/>
  <c r="M10" i="18"/>
  <c r="L10" i="18"/>
  <c r="Q9" i="18"/>
  <c r="P9" i="18"/>
  <c r="M9" i="18"/>
  <c r="L9" i="18"/>
  <c r="Q7" i="18"/>
  <c r="P7" i="18"/>
  <c r="M7" i="18"/>
  <c r="L7" i="18"/>
  <c r="Q6" i="18"/>
  <c r="P6" i="18"/>
  <c r="M6" i="18"/>
  <c r="L6" i="18"/>
  <c r="Q11" i="17"/>
  <c r="P11" i="17"/>
  <c r="M11" i="17"/>
  <c r="L11" i="17"/>
  <c r="Q10" i="17"/>
  <c r="P10" i="17"/>
  <c r="M10" i="17"/>
  <c r="L10" i="17"/>
  <c r="Q9" i="17"/>
  <c r="P9" i="17"/>
  <c r="M9" i="17"/>
  <c r="L9" i="17"/>
  <c r="Q8" i="17"/>
  <c r="P8" i="17"/>
  <c r="M8" i="17"/>
  <c r="L8" i="17"/>
  <c r="Q7" i="17"/>
  <c r="P7" i="17"/>
  <c r="M7" i="17"/>
  <c r="L7" i="17"/>
  <c r="Q6" i="17"/>
  <c r="P6" i="17"/>
  <c r="M6" i="17"/>
  <c r="L6" i="17"/>
  <c r="Q12" i="16"/>
  <c r="P12" i="16"/>
  <c r="M12" i="16"/>
  <c r="L12" i="16"/>
  <c r="Q11" i="16"/>
  <c r="P11" i="16"/>
  <c r="M11" i="16"/>
  <c r="L11" i="16"/>
  <c r="Q10" i="16"/>
  <c r="P10" i="16"/>
  <c r="M10" i="16"/>
  <c r="L10" i="16"/>
  <c r="Q9" i="16"/>
  <c r="P9" i="16"/>
  <c r="M9" i="16"/>
  <c r="L9" i="16"/>
  <c r="Q8" i="16"/>
  <c r="P8" i="16"/>
  <c r="M8" i="16"/>
  <c r="L8" i="16"/>
  <c r="Q7" i="16"/>
  <c r="P7" i="16"/>
  <c r="M7" i="16"/>
  <c r="L7" i="16"/>
  <c r="Q6" i="16"/>
  <c r="P6" i="16"/>
  <c r="M6" i="16"/>
  <c r="L6" i="16"/>
  <c r="Q9" i="15"/>
  <c r="P9" i="15"/>
  <c r="M9" i="15"/>
  <c r="L9" i="15"/>
  <c r="Q8" i="15"/>
  <c r="P8" i="15"/>
  <c r="M8" i="15"/>
  <c r="L8" i="15"/>
  <c r="Q7" i="15"/>
  <c r="P7" i="15"/>
  <c r="M7" i="15"/>
  <c r="L7" i="15"/>
  <c r="Q6" i="15"/>
  <c r="P6" i="15"/>
  <c r="M6" i="15"/>
  <c r="L6" i="15"/>
  <c r="Q9" i="14"/>
  <c r="P9" i="14"/>
  <c r="M9" i="14"/>
  <c r="L9" i="14"/>
  <c r="Q8" i="14"/>
  <c r="P8" i="14"/>
  <c r="M8" i="14"/>
  <c r="L8" i="14"/>
  <c r="Q7" i="14"/>
  <c r="P7" i="14"/>
  <c r="M7" i="14"/>
  <c r="L7" i="14"/>
  <c r="Q6" i="14"/>
  <c r="P6" i="14"/>
  <c r="M6" i="14"/>
  <c r="L6" i="14"/>
  <c r="L10" i="11"/>
  <c r="L11" i="11"/>
  <c r="L12" i="11"/>
  <c r="P7" i="5"/>
  <c r="P8" i="5"/>
  <c r="P9" i="5"/>
  <c r="Q7" i="5"/>
  <c r="Q8" i="5"/>
  <c r="Q9" i="5"/>
  <c r="L7" i="5"/>
  <c r="L8" i="5"/>
  <c r="L9" i="5"/>
  <c r="L6" i="5"/>
  <c r="M9" i="5"/>
  <c r="M8" i="5"/>
  <c r="M7" i="5"/>
  <c r="Q6" i="5"/>
  <c r="P6" i="5"/>
  <c r="M6" i="5"/>
  <c r="O11" i="16" l="1"/>
  <c r="N7" i="17"/>
  <c r="O9" i="17"/>
  <c r="O11" i="17"/>
  <c r="N8" i="17"/>
  <c r="B17" i="15"/>
  <c r="E13" i="20" s="1"/>
  <c r="C17" i="21"/>
  <c r="D17" i="21" s="1"/>
  <c r="B16" i="14"/>
  <c r="E12" i="20" s="1"/>
  <c r="N7" i="18"/>
  <c r="N9" i="18"/>
  <c r="O6" i="17"/>
  <c r="O10" i="18"/>
  <c r="O6" i="18"/>
  <c r="N11" i="17"/>
  <c r="O10" i="17"/>
  <c r="O7" i="17"/>
  <c r="N11" i="16"/>
  <c r="O10" i="16"/>
  <c r="O9" i="16"/>
  <c r="O7" i="16"/>
  <c r="O6" i="16"/>
  <c r="O9" i="15"/>
  <c r="O6" i="15"/>
  <c r="N9" i="5"/>
  <c r="B15" i="16"/>
  <c r="E14" i="20" s="1"/>
  <c r="N9" i="16"/>
  <c r="N12" i="16"/>
  <c r="N7" i="15"/>
  <c r="O8" i="15"/>
  <c r="N8" i="5"/>
  <c r="N7" i="5"/>
  <c r="N6" i="18"/>
  <c r="O7" i="18"/>
  <c r="O11" i="18"/>
  <c r="O9" i="18"/>
  <c r="B14" i="18"/>
  <c r="E16" i="20" s="1"/>
  <c r="N10" i="18"/>
  <c r="N11" i="18"/>
  <c r="O8" i="17"/>
  <c r="N6" i="17"/>
  <c r="N9" i="17"/>
  <c r="N10" i="17"/>
  <c r="B21" i="17"/>
  <c r="E15" i="20" s="1"/>
  <c r="N7" i="16"/>
  <c r="N8" i="16"/>
  <c r="O8" i="16"/>
  <c r="N6" i="16"/>
  <c r="N10" i="16"/>
  <c r="O12" i="16"/>
  <c r="N6" i="15"/>
  <c r="O7" i="15"/>
  <c r="N8" i="15"/>
  <c r="N9" i="15"/>
  <c r="O6" i="14"/>
  <c r="O8" i="14"/>
  <c r="O9" i="14"/>
  <c r="N7" i="14"/>
  <c r="N8" i="14"/>
  <c r="N6" i="14"/>
  <c r="O7" i="14"/>
  <c r="N9" i="14"/>
  <c r="B16" i="5"/>
  <c r="N6" i="5"/>
  <c r="O8" i="5"/>
  <c r="O6" i="5"/>
  <c r="O7" i="5"/>
  <c r="O9" i="5"/>
  <c r="E17" i="3" l="1"/>
  <c r="C20" i="17"/>
  <c r="D20" i="17" s="1"/>
  <c r="C14" i="16"/>
  <c r="D14" i="16" s="1"/>
  <c r="C16" i="15"/>
  <c r="D16" i="15" s="1"/>
  <c r="C13" i="18"/>
  <c r="D13" i="18" s="1"/>
  <c r="C15" i="5"/>
  <c r="C16" i="3" s="1"/>
  <c r="E16" i="3"/>
  <c r="E11" i="20"/>
  <c r="C15" i="14"/>
  <c r="C15" i="20" l="1"/>
  <c r="D15" i="20" s="1"/>
  <c r="C14" i="20"/>
  <c r="D14" i="20" s="1"/>
  <c r="C13" i="20"/>
  <c r="D13" i="20" s="1"/>
  <c r="C16" i="20"/>
  <c r="D16" i="20" s="1"/>
  <c r="D15" i="5"/>
  <c r="C11" i="20"/>
  <c r="D11" i="20" s="1"/>
  <c r="D15" i="14"/>
  <c r="C12" i="20"/>
  <c r="D12" i="20" s="1"/>
  <c r="B18" i="21"/>
  <c r="B20" i="20"/>
  <c r="P10" i="11"/>
  <c r="P11" i="11"/>
  <c r="P12" i="11"/>
  <c r="E15" i="3" l="1"/>
  <c r="E10" i="20"/>
  <c r="B19" i="11"/>
  <c r="E9" i="20" s="1"/>
  <c r="Q10" i="11"/>
  <c r="Q11" i="11"/>
  <c r="Q12" i="11"/>
  <c r="E19" i="20" l="1"/>
  <c r="C15" i="3"/>
  <c r="C10" i="20"/>
  <c r="D10" i="20" s="1"/>
  <c r="E14" i="3"/>
  <c r="M10" i="11"/>
  <c r="M11" i="11"/>
  <c r="M12" i="11"/>
  <c r="N12" i="11" l="1"/>
  <c r="O12" i="11"/>
  <c r="N11" i="11"/>
  <c r="O11" i="11"/>
  <c r="N10" i="11"/>
  <c r="O10" i="11"/>
  <c r="C47" i="3"/>
  <c r="C18" i="11" l="1"/>
  <c r="C9" i="20" s="1"/>
  <c r="C19" i="20" s="1"/>
  <c r="D19" i="20" s="1"/>
  <c r="B29" i="20"/>
  <c r="D9" i="20" l="1"/>
  <c r="E21" i="3"/>
  <c r="E20" i="3"/>
  <c r="E19" i="3"/>
  <c r="F9" i="20"/>
  <c r="E18" i="3" l="1"/>
  <c r="F13" i="20"/>
  <c r="F14" i="20"/>
  <c r="F15" i="20"/>
  <c r="F10" i="20"/>
  <c r="F16" i="20"/>
  <c r="F12" i="20"/>
  <c r="F11" i="20"/>
  <c r="C17" i="3"/>
  <c r="F15" i="3"/>
  <c r="F17" i="3" l="1"/>
  <c r="D17" i="3"/>
  <c r="B21" i="20"/>
  <c r="C21" i="3"/>
  <c r="F21" i="3" s="1"/>
  <c r="C19" i="3"/>
  <c r="F19" i="3" s="1"/>
  <c r="C20" i="3"/>
  <c r="F20" i="3" s="1"/>
  <c r="C18" i="3"/>
  <c r="F18" i="3" s="1"/>
  <c r="D18" i="11"/>
  <c r="C14" i="3" l="1"/>
  <c r="F14" i="3" s="1"/>
  <c r="D14" i="3" l="1"/>
  <c r="D19" i="3"/>
  <c r="D18" i="3"/>
  <c r="D21" i="3"/>
  <c r="D20" i="3"/>
  <c r="D15" i="3"/>
  <c r="D16" i="3" l="1"/>
  <c r="F16" i="3"/>
  <c r="C48" i="3"/>
</calcChain>
</file>

<file path=xl/sharedStrings.xml><?xml version="1.0" encoding="utf-8"?>
<sst xmlns="http://schemas.openxmlformats.org/spreadsheetml/2006/main" count="368" uniqueCount="223">
  <si>
    <t>Bewertung</t>
  </si>
  <si>
    <t>Gewichtung</t>
  </si>
  <si>
    <t>Experte</t>
  </si>
  <si>
    <t>Fortgeschrittener</t>
  </si>
  <si>
    <t>Botschafter</t>
  </si>
  <si>
    <t>nicht relevant</t>
  </si>
  <si>
    <t>Beschriftung:</t>
  </si>
  <si>
    <t>Frage / Einschätzung</t>
  </si>
  <si>
    <t>Verpackung</t>
  </si>
  <si>
    <t>Produktdesign</t>
  </si>
  <si>
    <t>Lieferketten</t>
  </si>
  <si>
    <t>Drop-Down</t>
  </si>
  <si>
    <t>gering</t>
  </si>
  <si>
    <t>mittel</t>
  </si>
  <si>
    <t>hoch</t>
  </si>
  <si>
    <t>k. A.</t>
  </si>
  <si>
    <t>Punkte</t>
  </si>
  <si>
    <t>Trifft nicht zu.</t>
  </si>
  <si>
    <t>Einstufung</t>
  </si>
  <si>
    <t>Readiness-Check Material- und Rohstoffeffizienz</t>
  </si>
  <si>
    <t>Arbeitsabläufe</t>
  </si>
  <si>
    <t>Logistik und Lagerhaltung</t>
  </si>
  <si>
    <t>Digitalisierung</t>
  </si>
  <si>
    <t>Abfallmanagement</t>
  </si>
  <si>
    <t>Bearbeitungsgrad</t>
  </si>
  <si>
    <t>Platz für eigene Anmerkungen</t>
  </si>
  <si>
    <t>Relevanz für Unternehmen</t>
  </si>
  <si>
    <t>Relevanz</t>
  </si>
  <si>
    <t>Berücksichtigung für Durchschnittswert</t>
  </si>
  <si>
    <t>Durchschnittliche Bewertung (gewichtet nach Relevanz):</t>
  </si>
  <si>
    <t>Kategorie</t>
  </si>
  <si>
    <t>Ergebnisse</t>
  </si>
  <si>
    <t>Gesamter Durchschnitt</t>
  </si>
  <si>
    <t>Bewertungsskala</t>
  </si>
  <si>
    <t>Materialeinsatz und -verluste</t>
  </si>
  <si>
    <t>1. Materialeinsatz und -verluste</t>
  </si>
  <si>
    <t>3. Lieferketten</t>
  </si>
  <si>
    <t>4. Produktdesign</t>
  </si>
  <si>
    <t>5. Verpackung</t>
  </si>
  <si>
    <t>6. Logistik und Lagerhaltung</t>
  </si>
  <si>
    <t>7. Arbeitsabläufe</t>
  </si>
  <si>
    <t>8. Digitalisierung</t>
  </si>
  <si>
    <t>2.3  Wird eine Aufteilung der Materialabfälle auf einzelne Materialarten durchgeführt?</t>
  </si>
  <si>
    <t>2.4  Wird eine Aufteilung der Materialabfälle auf einzelne Produktionsschritte bzw. Produktgruppen durchgeführt?</t>
  </si>
  <si>
    <t>3.1  Sind die Lieferketten (sowohl beim Einkauf als auch beim Produktverkauf) durchgängig bekannt?</t>
  </si>
  <si>
    <t>4.2  Erfolgt die Optimierung anhand gezielter Vorgaben und Methoden, z. B. über detaillierte Analysen und Berechnungen?</t>
  </si>
  <si>
    <t>4.3  Haben die durchgeführten Optimierungsmaßnahmen bereits den Großteil der bekannten oder vermuteten Potenziale ausgeschöpft?</t>
  </si>
  <si>
    <t>5.1  Sind die Verpackungsmengen beim Wareneingang und Warenausgang bekannt?</t>
  </si>
  <si>
    <t>5.2  Werden die Verpackungsmengen beim Wareneingang und Warenausgang kostenmäßig bewertet?</t>
  </si>
  <si>
    <t>5.3  Wird der Verpackungseinsatz bei Zwischenschritten in der unternehmensinternen Prozesskette erfasst?</t>
  </si>
  <si>
    <t>6.1  Sind die Prozessschritte im Bereich der internen Logistik und Lagerhaltung schematisch bekannt bzw. dokumentiert und den zuständigen Mitarbeitern zugänglich?</t>
  </si>
  <si>
    <t>6.2  Ist der Aufwand für die Intralogistik und Lagerhaltung (insbesondere personell und maschinenbezogen) zahlenmäßig bekannt?</t>
  </si>
  <si>
    <t>6.4  Wurden bereits Untersuchungen und/oder softwarebasierte Analysen zur Optimierung der Logistik durchgeführt?</t>
  </si>
  <si>
    <t>6.6  Sind die vorhandenen Lagerkapazitäten ausreichend zur Sicherstellung eines reibungslosen Betriebsablaufs?</t>
  </si>
  <si>
    <t>1.5  Haben die bisher durchgeführten Materialeffizienzmaßnahmen den Großteil der bekannten oder vermuteten Potenziale ausgeschöpft?</t>
  </si>
  <si>
    <t>Einsteiger</t>
  </si>
  <si>
    <t>Gesamteinschätzung</t>
  </si>
  <si>
    <t>1.7  Wird der Materialeinsatz bereits beim Auftragseingang berücksichtigt (z. B. durch Zusammenlegung von Aufträgen)?</t>
  </si>
  <si>
    <t>2.6  Ist ein gesamtheitliches und konsequent genutztes Abfalltrennsystem vorhanden?</t>
  </si>
  <si>
    <t>3.2  Sind die Auswirkungen auf die Produktion bei Unterbrechungen der Lieferketten zahlenmäßig bekannt (z. B. verbleibende Zeit bis zum Produktionsstillstand)?</t>
  </si>
  <si>
    <t>6.7  Falls mehrere Lager vorhanden sind: Wurden die Platzierungen und Nutzungen der unterschiedlichen Lager bereits gesamtheitlich optimiert?</t>
  </si>
  <si>
    <t>8.5  Werden die im Unternehmen vorhandenen Daten aus den verschiedenen Abteilungen (Produktion, Controlling, Vertrieb etc.) gezielt zusammengeführt und verknüpft?</t>
  </si>
  <si>
    <t>Hilfswerte f. Diagrammdarstellung</t>
  </si>
  <si>
    <t>1.3  Werden Materialeinsatz und Materialausschuss der einzelnen Prozessschritte mengenmäßig erfasst?</t>
  </si>
  <si>
    <t>4.4  Werden beim Produktdesign auch Umweltauswirkungen außerhalb der eigenen Produktion berücksichtigt (z. B. hinsichtlich Langlebigkeit, Reparaturfreundlichkeit, Kreislauffähigkeit etc.)?</t>
  </si>
  <si>
    <t>Unternehmensname:</t>
  </si>
  <si>
    <t xml:space="preserve">Datum: </t>
  </si>
  <si>
    <t>Mustermann GmbH</t>
  </si>
  <si>
    <t>Trifft eingeschränkt zu</t>
  </si>
  <si>
    <t>Trifft teilweise zu</t>
  </si>
  <si>
    <t>Trifft größtenteils zu</t>
  </si>
  <si>
    <t>Trifft vollständig zu</t>
  </si>
  <si>
    <t>Skala ausgefüllt</t>
  </si>
  <si>
    <t>alles ausgefüllt</t>
  </si>
  <si>
    <t>Impressum</t>
  </si>
  <si>
    <t xml:space="preserve">2.1  Sind die anfallenden Materialabfälle als Gesamtmenge bekannt?
</t>
  </si>
  <si>
    <t xml:space="preserve">2.2  Werden die Materialabfälle kostenmäßig bewertet?
</t>
  </si>
  <si>
    <t xml:space="preserve">2.7  Sind die Entsorgungs- und Recyclingwege durchgängig bekannt?
</t>
  </si>
  <si>
    <t>2. Abfallmanagement</t>
  </si>
  <si>
    <t xml:space="preserve">3.4  Werden die Lieferketten fortwährend und systematisch optimiert?
</t>
  </si>
  <si>
    <t xml:space="preserve">6.3  Wird die unternehmensinterne Logistik systematisch optimiert?
</t>
  </si>
  <si>
    <t>Übersicht</t>
  </si>
  <si>
    <t>Sie haben sich mit dem Thema Material- und Rohstoffeffizienz bislang nur wenig befasst und kaum eine Maßnahme umgesetzt. Um es mit A. Schnitzler zu sagen: auch der erste Schritt gehört zum Weg! Verschaffen Sie sich deshalb als erstes eine Gesamtübersicht, z.B. mithilfe einer vereinfachten Bilanzdarstellung oder eines REZ Initialgesprächs. Wenden Sie sich gerne an uns!</t>
  </si>
  <si>
    <t>Sie haben sich bereits dem Thema Material- und Rohstoffeffizienz genähert und erste Maßnahmen im Unternehmen umgesetzt. Wie es bei Goethe so schön heißt: im Anfang war die Tat! Nutzen Sie Ihre bisherigen Erkenntnisse und Ideen zur Schaffung einer Gesamtübersicht, z.B. mithilfe einer vereinfachten Bilanzdarstellung und zum Austausch in einem REZ Initialgespräch. Treten Sie dazu gerne mit uns in Kontakt!</t>
  </si>
  <si>
    <t>Sie haben sich mit dem Thema Material- und Rohstoffeffizienz bereits in verschiedenen Bereichen Ihres Unternehmens befasst und setzen diese Maßnahmen in der Praxis um. „Aller Fortschritt besteht in der Erweiterung der Erkenntnis!“ sagte dazu K. Fiedler. Nutzen Sie deshalb Ihre vorhandenen Erkenntnisse und Ideen zu einer weitergehenden Betrachtung, z.B. mittels einer Materialflusskostenanalyse. Das REZ bietet Ihnen zum Erlernen der Methode das interaktive Planspiel RE:MFKR an. Weitere Informationen finden Sie auf unserer Homepage www.rez.bayern.de .</t>
  </si>
  <si>
    <t>Sie haben in Ihrem Unternehmen bereits in den meisten Bereichen Maßnahmen zur Material- und Rohstoffeffizienz umgesetzt. Um es mit L. Pasteur zu sagen: der Wille öffnet die Türen zum Erfolg! Dennoch lohnt sich eine tiefergehende Betrachtung des Themas basierend auf den bisherigen Erkenntnissen und mithilfe fortgeschrittener Methoden, z.B. einer softwarebasierten Materialflusskostenanalyse. Teilen Sie Ihre Erfolge und werden Sie als REZ Praxisbeispiel ein Vorbild für andere Unternehmen. Wir freuen uns von Ihnen zu hören!</t>
  </si>
  <si>
    <t>„Die Vergangenheit und die Gegenwart sind unsere Mittel. Die Zukunft allein ist unser Zweck!“ sagte B. Pascal. Sie haben sich mit der Material- und Rohstoffeffizienz in Ihrem Unternehmen bereits umfangreich befasst und setzen diese konsequent in der Praxis um. Damit haben Sie Ihr Unternehmen fit für die Zukunft gemacht. Tragen Sie diese Erfolge nach außen und lassen Sie andere Unternehmen als Vorbild an Ihrem Wissen teilhaben als REZ Praxisbeispiel! Treten Sie dazu gerne mit uns in Kontakt.</t>
  </si>
  <si>
    <t>Trifft nicht zu</t>
  </si>
  <si>
    <t>Bayerisches Landesamt für Umwelt</t>
  </si>
  <si>
    <t>Bürgermeister-Ulrich-Straße 160</t>
  </si>
  <si>
    <t>86179 Augsburg</t>
  </si>
  <si>
    <t>Telefon: 0821/9071-0</t>
  </si>
  <si>
    <t>Fax: 0821/9071-5556</t>
  </si>
  <si>
    <t>E-Mail: Poststelle</t>
  </si>
  <si>
    <t>Ust-Identifikationsnummer gemäß § 27 a Umsatzsteuergesetz: DE 811 335 517</t>
  </si>
  <si>
    <t>Herausgeber:</t>
  </si>
  <si>
    <t xml:space="preserve">Das Bayerische Landesamt für Umwelt wird durch seinen Präsidenten Dr. Christian Mikulla vertreten. </t>
  </si>
  <si>
    <t>Kontakt</t>
  </si>
  <si>
    <t>Ansprechpartner:</t>
  </si>
  <si>
    <t>Telefon: 0821/9071-5276</t>
  </si>
  <si>
    <t>Website: www.rez.bayern.de</t>
  </si>
  <si>
    <t>E-Mail: rez@lfu.bayern.de</t>
  </si>
  <si>
    <r>
      <rPr>
        <b/>
        <sz val="9.5"/>
        <rFont val="Arial"/>
        <family val="2"/>
      </rPr>
      <t>Ressourceneffizienz-Zentrum Bayern</t>
    </r>
    <r>
      <rPr>
        <sz val="9.5"/>
        <rFont val="Arial"/>
        <family val="2"/>
      </rPr>
      <t xml:space="preserve"> 
am Bayerischen Landesamt für Umwelt</t>
    </r>
  </si>
  <si>
    <t>Website: www.lfu.bayern.de</t>
  </si>
  <si>
    <t>Bedienungshinweise</t>
  </si>
  <si>
    <t>Neuling</t>
  </si>
  <si>
    <r>
      <rPr>
        <b/>
        <u/>
        <sz val="10"/>
        <rFont val="Arial"/>
        <family val="2"/>
      </rPr>
      <t>Ziel des Readiness-Checks:</t>
    </r>
    <r>
      <rPr>
        <sz val="10"/>
        <rFont val="Arial"/>
        <family val="2"/>
      </rPr>
      <t xml:space="preserve"> Ermöglichung einer schnellen Selbst-Einschätzung (15-30 Minuten) für Unternehmen, welchen Stand sie hinsichtlich des Themas Material- und Rohstoffeffizienz aufweisen, um basierend darauf Fokusbereiche für weitere Optimierungsmöglichkeiten zu ermitteln. Die Einstufung erfolgt dabei basierend auf der Eigeneinschätzung in fünf Kategorien vom Einsteiger bis zum Botschafter.
</t>
    </r>
    <r>
      <rPr>
        <b/>
        <u/>
        <sz val="10"/>
        <rFont val="Arial"/>
        <family val="2"/>
      </rPr>
      <t>Bedienung:</t>
    </r>
    <r>
      <rPr>
        <sz val="10"/>
        <rFont val="Arial"/>
        <family val="2"/>
      </rPr>
      <t xml:space="preserve"> In insgesamt acht Kategorien sind Fragen aufgeführt, die jeweils auf einer Skala von 1 ("Trifft nicht zu") bis 5 (Trifft voll zu") beantwortet werden sollen. Falls keine Antwort möglich ist, kann auch die Option "k. A." gewählt werden.  Da die Fragen für den jeweiligen Bearbeiter von unterschiedlicher Wichtigkeit sein können oder eventuell gar nicht zutreffen, ist eine zusätzliche Beurteilung der Relevanz vorgesehen. Für den Bearbeiter nicht relevante Fragen werden bei der Punktbewertung nicht berücksichtigt. Für eine Berücksichtigung bei der Gesamtbeurteilung müssen sowohl die Einschätzung zu den Fragen als auch die jeweilige Einschätzung zur Relevanz ausgewählt sein.  
</t>
    </r>
    <r>
      <rPr>
        <b/>
        <u/>
        <sz val="10"/>
        <rFont val="Arial"/>
        <family val="2"/>
      </rPr>
      <t>Navigation:</t>
    </r>
    <r>
      <rPr>
        <sz val="10"/>
        <rFont val="Arial"/>
        <family val="2"/>
      </rPr>
      <t xml:space="preserve"> Die Navigation erfolgt entweder über das Klicken auf die jeweiligen Reiter oder über die hinterlegten Links in den Pfeilen der jeweiligen Überschriften bzw. in der unten aufgeführten Tabelle. Durch Klicken des Home-Buttons in der linken oberen Ecke erreicht man wieder den Ergebnis-Reiter mit der grafischen Auswertung.
</t>
    </r>
    <r>
      <rPr>
        <b/>
        <u/>
        <sz val="10"/>
        <rFont val="Arial"/>
        <family val="2"/>
      </rPr>
      <t>Sonstige Hinweise:</t>
    </r>
    <r>
      <rPr>
        <sz val="10"/>
        <rFont val="Arial"/>
        <family val="2"/>
      </rPr>
      <t xml:space="preserve"> Der Bearbeitungsgrad der Fragen wird sowohl über die hinterlegte Farbe (rot: Fragen sind noch nicht vollständig ausgefüllt) als auch in der untenstehenden Tabelle dargestellt. Eine vollständige Bearbeitung ist für die Auswertung nicht zwingend notwendig, erhöht allerdings die Aussagekraft des Readiness-Checks deutlich. Bei einer versehentlichen Auswahl der Fragen-Bewertungen kann diese rückgängig gemacht werden, indem im entsprechenden Feld erneut das Auswahlfeld aufgerufen und dort die Leerzeile ausgewählt oder der Zelleinhalt über die Taste "Entfernen" gelöscht wird. Fett markierte Begriffe werden im Glossar definiert.
</t>
    </r>
    <r>
      <rPr>
        <b/>
        <u/>
        <sz val="10"/>
        <rFont val="Arial"/>
        <family val="2"/>
      </rPr>
      <t>Viel Erfolg bei der Bearbeitung!</t>
    </r>
  </si>
  <si>
    <t>Begriff</t>
  </si>
  <si>
    <t>Definition</t>
  </si>
  <si>
    <t xml:space="preserve">Quelle </t>
  </si>
  <si>
    <t xml:space="preserve">Der im Sprachgebrauch übliche Begriff der Digitalisierung umfasst zahlreiche betriebliche Aspekte, welche bezogen auf die Komplexität und Art völlig unterschiedlich sein können. Grundsätzlich kann daher in drei Stufen des Einsatzes digitaler Lösungen unterschieden werden:
1. Grundlegende digitale Datenverarbeitung mittels Unternehmensplanungswerkzeugen (sog. ERP Systeme) oder Softwarewerkzeugen für digitale Datenauswertung
2. Vernetzte Information und Kommunikation durch eine systematische Auswertung von Daten und den Einsatz von Kollaborationstools
3. Vernetzte Produkte und Dienstleistungen (auch oft als Industrie 4.0 bezeichnet) 
</t>
  </si>
  <si>
    <t>Laut Gabler Wirtschaftslexikon wird der Begriff Hilfsstoffe wie folgt definiert: "Begriff der Kostenrechnung für diejenigen Stoffe, die bei der Fertigung in das Erzeugnis eingehen, ohne Rohstoff zu sein, also nicht wesentlicher Bestandteil des Erzeugnisses werden, sondern lediglich eine Hilfsfunktion im fertigen Produkt erfüllen (Leim, Lack bei der Möbelproduktion).</t>
  </si>
  <si>
    <t>Gemäß Gabler Wirtschaftslexikon sind Kennzahlen die "Zusammenfassung von quantitativen, d. h. in Zahlen ausdrückbaren Informationen für den innerbetrieblichen (betriebsindividuelle Kennzahlen) und zwischenbetrieblichen (Branchen-Kennzahlen) Vergleich."</t>
  </si>
  <si>
    <t>Im Rahmen einer Kritikalitätsanalyse werden notwendige Rohstoffe bzgl. des ökologischen Schadenspotenzials, des Risikos für Versorgungsengpässe und ihrer strategischen Bedeutung für die Wirtschaft untersucht.</t>
  </si>
  <si>
    <t>Gemäß VDI Zentrum Ressourceneffizienz sind "Materialien [...] Stoffe oder Stoffgemische (Rohstoffe sowie höher verarbeitete Stoffe und Stoffgemische), die für die Herstellung von Produkten vorgesehen sind. Dazu zählen beispielsweise Kupferlegierungen, Glas oder Polyamid."</t>
  </si>
  <si>
    <t>Materialeffizienz ist das Verhältnis eines erzielten Nutzens zum dafür eingesetzten Materialaufwand. Die Materialeffizienz kann durch Prozessoptimierung (z. B. durch reduzierten Materialaufwand) oder Materialeinsparung (z. B. durch nachhaltiges Produktdesign) gesteigert werden.</t>
  </si>
  <si>
    <t>Laut Gabler Wirtschaftslexikon wird der Begriff Hilfsstoffe wie folgt definiert: "Begriff der Kostenrechnung für diejenigen Stoffe, die bei der Fertigung in das Erzeugnis eingehen, ohne Rohstoff zu sein, also nicht wesentlicher Bestandteil des Erzeugnisse."</t>
  </si>
  <si>
    <r>
      <t xml:space="preserve">Das Fraunhofer ITWM definiert Predicitive Maintenance als Instrument zur Prognose von "Risiken unerwünschter Betriebszustände und 
Ereignisse auf Basis der im Condition Monitoring [(Zustandsüberwachung) - </t>
    </r>
    <r>
      <rPr>
        <i/>
        <sz val="10"/>
        <color theme="1"/>
        <rFont val="Arial"/>
        <family val="2"/>
      </rPr>
      <t>Anm. d. Verf.</t>
    </r>
    <r>
      <rPr>
        <sz val="10"/>
        <color theme="1"/>
        <rFont val="Arial"/>
        <family val="2"/>
      </rPr>
      <t>] gewonnenen Erfahrungswerte. Diese Prognosen ermöglichen bedarfsorientierte Planungen von Service- und Wartungsaktionen. Sie werden sowohl für individuelle Anlagen als auch für Anlagenparks erstellt. Predictive Maintenance maximiert im Idealfall die Verfügbarkeit und liefert frühzeitig Informationen für zielgerichtete Wartungsaktionen."</t>
    </r>
  </si>
  <si>
    <t xml:space="preserve">Gemäß dem UBA Glossar zum Ressourcenschutz ist ein Produkt ein "unmittelbar angestrebtes Ergebnis eines Prozesses. Hierzu zählen bearbeitete Rohstoffe, Halb- und Fertigwaren, Energie sowie Dienstleistungen".
Das VDI Zentrum Ressourceneffizienz ordnet ein Produkt im Kontext von Herstellungsprozessen als "ein erzeugtes Gut, das durch eine Wertschöpfungssteigerung von Ausgangsmaterialen wie Rohstoffe, Halbwaren etc. entsteht", ein.
</t>
  </si>
  <si>
    <t>Das VDI Zentrum Ressourceneffizienz definiert in Anlehnung an das UBA Glossar Ressourcenschutz einen Produktionsprozess als "einen Satz von in Wechselbeziehung oder Wechselwirkung stehenden Tätigkeiten, die einen Input, wie Materialien und Energie in einen Output, wie Halbzeuge und fertige Produkte umwandeln. Im unternehmerischen Zusammenhang versteht man darunter einen gerichteten Verlauf oder eine geplante Abwicklung bzw. ein bestimmtes Verfahren, dass zur Herstellung eines Produkts dient oder bei festgeschriebener Ausgangssituation zu einem vorbestimmten Ergebnis führt".</t>
  </si>
  <si>
    <t>"Satz von in Wechselbeziehung oder Wechselwirkung stehenden Tätigkeiten, der Eingaben (Input) in Ergebnisse (Output) umwandelt."</t>
  </si>
  <si>
    <t>Ressourceneffizienz ist gemäß dem VDI Zentrum Ressourceneffizienz "das Verhältnis eines bestimmten Nutzens oder Ergebnisses zum dafür benötigten Ressourceneinsatz.  Die Steigerung der Ressourceneffizienz ist eine der Strategien zur relativen oder absoluten Verringerung des Ressourceneinsatzes".</t>
  </si>
  <si>
    <t>Gemäß dem VDI Zentrum Ressourceneffizienz handelt es sich um "Stoffe, die – optional bis auf die Lösung aus ihrer natürlichen Quelle – noch keine Bearbeitung erfahren haben. Sie werden aus der Natur gewonnen und entweder direkt verwendet oder als Ausgangsstoff zur weiteren Verarbeitung verwertet. Es kann zwischen Primär- und Sekundärrohstoff unterschieden werden".
Außerdem werden Rohstoffe oft danach unterteilt, ob sie (nicht) erneuerbar, biotisch oder abiotisch sind.</t>
  </si>
  <si>
    <t>Die Rohstoffeffizienz beschreibt in der Ressourceneffizienz das Verhältnis zwischen einem bestimmten Nutzen und dem dafür benötigten Rohstoffeinsatz.</t>
  </si>
  <si>
    <t>Das VDI Zentrum Ressourceneffizienz beschreibt einen Sekundärrohstoff als einen "Rohstoff, der aus Abfällen bzw. bereits genutzten und/oder verarbeiteten Rohstoffen entnommen, weiterverarbeitet und einer neuen Nutzung zugeführt wird. Der Sekundärrohstoff ist ein Produkt einer Kreislaufwirtschaft."</t>
  </si>
  <si>
    <r>
      <t xml:space="preserve">Glossar </t>
    </r>
    <r>
      <rPr>
        <b/>
        <vertAlign val="superscript"/>
        <sz val="16"/>
        <color theme="3"/>
        <rFont val="Arial"/>
        <family val="2"/>
      </rPr>
      <t>(*)</t>
    </r>
  </si>
  <si>
    <r>
      <rPr>
        <vertAlign val="superscript"/>
        <sz val="10"/>
        <color theme="1"/>
        <rFont val="Arial"/>
        <family val="2"/>
      </rPr>
      <t>2</t>
    </r>
    <r>
      <rPr>
        <sz val="10"/>
        <color theme="1"/>
        <rFont val="Arial"/>
        <family val="2"/>
      </rPr>
      <t>Digitalisierung</t>
    </r>
  </si>
  <si>
    <r>
      <rPr>
        <vertAlign val="superscript"/>
        <sz val="10"/>
        <color theme="1"/>
        <rFont val="Arial"/>
        <family val="2"/>
      </rPr>
      <t>3</t>
    </r>
    <r>
      <rPr>
        <sz val="10"/>
        <color theme="1"/>
        <rFont val="Arial"/>
        <family val="2"/>
      </rPr>
      <t>Hilfsstoffe</t>
    </r>
  </si>
  <si>
    <r>
      <rPr>
        <vertAlign val="superscript"/>
        <sz val="10"/>
        <color theme="1"/>
        <rFont val="Arial"/>
        <family val="2"/>
      </rPr>
      <t>4</t>
    </r>
    <r>
      <rPr>
        <sz val="10"/>
        <color theme="1"/>
        <rFont val="Arial"/>
        <family val="2"/>
      </rPr>
      <t>Kennzahlen</t>
    </r>
  </si>
  <si>
    <r>
      <rPr>
        <vertAlign val="superscript"/>
        <sz val="10"/>
        <color theme="1"/>
        <rFont val="Arial"/>
        <family val="2"/>
      </rPr>
      <t>5</t>
    </r>
    <r>
      <rPr>
        <sz val="10"/>
        <color theme="1"/>
        <rFont val="Arial"/>
        <family val="2"/>
      </rPr>
      <t>Kritikalitätsanalyse</t>
    </r>
  </si>
  <si>
    <r>
      <rPr>
        <vertAlign val="superscript"/>
        <sz val="10"/>
        <color theme="1"/>
        <rFont val="Arial"/>
        <family val="2"/>
      </rPr>
      <t>14</t>
    </r>
    <r>
      <rPr>
        <sz val="10"/>
        <color theme="1"/>
        <rFont val="Arial"/>
        <family val="2"/>
      </rPr>
      <t>Ressourceneffizienz</t>
    </r>
  </si>
  <si>
    <r>
      <rPr>
        <vertAlign val="superscript"/>
        <sz val="10"/>
        <color theme="1"/>
        <rFont val="Arial"/>
        <family val="2"/>
      </rPr>
      <t>15</t>
    </r>
    <r>
      <rPr>
        <sz val="10"/>
        <color theme="1"/>
        <rFont val="Arial"/>
        <family val="2"/>
      </rPr>
      <t>Rohstoffe</t>
    </r>
  </si>
  <si>
    <r>
      <rPr>
        <vertAlign val="superscript"/>
        <sz val="10"/>
        <color theme="1"/>
        <rFont val="Arial"/>
        <family val="2"/>
      </rPr>
      <t>16</t>
    </r>
    <r>
      <rPr>
        <sz val="10"/>
        <color theme="1"/>
        <rFont val="Arial"/>
        <family val="2"/>
      </rPr>
      <t>Rohstoffeffizienz</t>
    </r>
  </si>
  <si>
    <r>
      <rPr>
        <vertAlign val="superscript"/>
        <sz val="10"/>
        <color theme="1"/>
        <rFont val="Arial"/>
        <family val="2"/>
      </rPr>
      <t>17</t>
    </r>
    <r>
      <rPr>
        <sz val="10"/>
        <color theme="1"/>
        <rFont val="Arial"/>
        <family val="2"/>
      </rPr>
      <t>Sekundärrohstoff</t>
    </r>
  </si>
  <si>
    <t xml:space="preserve">2.9  Werden Maßnahmen im Sinne einer erweiterten Produktverantwortung für die Nutzungsphase und/ oder das Produktlebensende (z. B. Rücknahmesysteme) ergriffen? </t>
  </si>
  <si>
    <t>3.6 Werden die Lieferanten hinsichtlich vorhandener Nachhaltigkeitskriterien geprüft (Lieferantenbewertung)?</t>
  </si>
  <si>
    <t xml:space="preserve">3.8 Werden bei Lieferanten standardisierte Anfragen über Emissionsdaten gestellt, um die Treibhausgasbilanz eingekaufter Güter und Dienstleistungen zu erfassen? </t>
  </si>
  <si>
    <t xml:space="preserve">4.6 Werden bei der Produktentwicklung Möglichkeiten der Virtualisierung (z. B. digitale Prototypen, simulations- und softwarebasierte Entwicklung von Nutzfahrzeugen, Finite-Elemente-Methoden) genutzt, um den Ressourceneinsatz zu reduzieren? </t>
  </si>
  <si>
    <t>4.5  Werden bei der Produktgestaltung gezielt Wartungs- und Reinigungshinweise für eine Verlängerung der Produktlebensdauer einbezogen?</t>
  </si>
  <si>
    <t>5.4  Wird der Verpackungseinsatz innerhalb der unternehmensinternen Prozesskette gezielt optimiert (z. B. durch Einsatz von Pendel- oder Umlaufverpackungen)?</t>
  </si>
  <si>
    <t>5.6  Wird beim Verpackungseinsatz für das Endprodukt gezielt auf eine möglichst hohe Reduzierung der Verpackungsmengen geachtet?</t>
  </si>
  <si>
    <t>5.7  Haben die durchgeführten Optimierungsmaßnahmen im Bereich Verpackung bereits den Großteil der bekannten oder vermuteten Potenziale ausgeschöpft?</t>
  </si>
  <si>
    <t>5.8 Sind die CO2-Fußabdrücke der eingesetzten Verpackungen bekannt?</t>
  </si>
  <si>
    <t>5.9 Werden Produktverpackungen hinsichtlich der Treibhausgasbilanz der eingesetzten Packstoffe kontinuierlich optimiert (z. B. durch den Einsatz von wasserbasierten Farben anstelle von Lösungsmittelfarben zum Bedrucken der Verpackung)?</t>
  </si>
  <si>
    <t xml:space="preserve">5.5  Wird der Verpackungseinsatz beim Endprodukt gezielt optimiert?
</t>
  </si>
  <si>
    <t>7.9 Werden bereits ganzheitliche Management- und Informationssysteme angewendet?</t>
  </si>
  <si>
    <t xml:space="preserve">7.10 Wird im Unternehmen ein systematisches Chemikalienmanagement implementiert? </t>
  </si>
  <si>
    <t xml:space="preserve">7.11 Werden die Prozessabläufe sowie die Funktionsweise, Regelung und Wartung der Anlagen im Unternehmen dokumentiert und regelmäßig evaluiert? </t>
  </si>
  <si>
    <t>7.1  Sind die grundlegenden Arbeitsabläufe schematisch dokumentiert und für die Mitarbeitenden einsehbar?</t>
  </si>
  <si>
    <t>7.2  Ist die allgemeine Produktionssystematik umfassend beschrieben (z. B. über entsprechende Verfahrensanweisungen)?</t>
  </si>
  <si>
    <t>7.3  Erfolgt eine systematische und umfassende interne Qualitätssicherung und -dokumentation?</t>
  </si>
  <si>
    <t>7.5  Werden bei Prozessänderungen und -optimierungen die hiervon betroffenen Mitarbeitenden konsequent in den Veränderungsprozess mit einbezogen (auch als inhaltlicher Input)?</t>
  </si>
  <si>
    <t>8.2  Wird der allgemeine Digitalisierungsgrad im Unternehmen als insgesamt hoch eingeschätzt?</t>
  </si>
  <si>
    <t>8.3  Wird der Grad der Prozesstransparenz im Unternehmen als insgesamt hoch eingeschätzt?</t>
  </si>
  <si>
    <t>Handlungsempfehlungen</t>
  </si>
  <si>
    <r>
      <rPr>
        <b/>
        <sz val="10"/>
        <color theme="0"/>
        <rFont val="Arial"/>
        <family val="2"/>
      </rPr>
      <t>zu Frage 1.8:</t>
    </r>
    <r>
      <rPr>
        <sz val="10"/>
        <color theme="0"/>
        <rFont val="Arial"/>
        <family val="2"/>
      </rPr>
      <t xml:space="preserve"> 
Bei der Substitution konventioneller (fossiler, endlicher) Einsatzstoffe durch unbedenkliche nachwachsende Rohstoffe wird stets eine Betrachtung des kompletten Lebensweges inklusive aller Auswirkungen empfohlen. Die Substitution bedenklicher, endlicher Einsatzstoffe kann z. B. durch die Formulierung eines neuen Produktes erfolgen. Dazu können verfügbare nachwachsende Rohstoffe gesucht und für das neue Produkt geeignete Stoffe ausgewählt werden.</t>
    </r>
  </si>
  <si>
    <r>
      <rPr>
        <b/>
        <sz val="10"/>
        <color theme="0"/>
        <rFont val="Arial"/>
        <family val="2"/>
      </rPr>
      <t>zu Frage 1.9:</t>
    </r>
    <r>
      <rPr>
        <sz val="10"/>
        <color theme="0"/>
        <rFont val="Arial"/>
        <family val="2"/>
      </rPr>
      <t xml:space="preserve"> 
Informationen über Treibhausgasemissionen der eingesetzten Materialien und Hilfsstoffe ermöglichen eine vergleichende Einschätzung der Klimawirkung und eine datenbasierte Optimierung von Einkaufsentscheidungen.</t>
    </r>
  </si>
  <si>
    <r>
      <rPr>
        <b/>
        <sz val="10"/>
        <color theme="0"/>
        <rFont val="Arial"/>
        <family val="2"/>
      </rPr>
      <t>zu Frage 2.9:</t>
    </r>
    <r>
      <rPr>
        <sz val="10"/>
        <color theme="0"/>
        <rFont val="Arial"/>
        <family val="2"/>
      </rPr>
      <t xml:space="preserve"> 
Gefährliche oder andere Stoffe bzw. Materialien, die sich nachteilig auf das Recycling auswirken können, sollten vermieden werden. Darüber hinaus sollten Daten über Art und Menge der im Produkt verwendeten Materialien für Nutzer und Verwerter der Produkte verfügbar gemacht werden. Zudem könnten individuelle oder kollektive Systeme zur Rücknahme von Produkten zum Einsatz kommen. </t>
    </r>
  </si>
  <si>
    <r>
      <rPr>
        <b/>
        <sz val="10"/>
        <color theme="0"/>
        <rFont val="Arial"/>
        <family val="2"/>
      </rPr>
      <t>zu Frage 3.8:</t>
    </r>
    <r>
      <rPr>
        <sz val="10"/>
        <color theme="0"/>
        <rFont val="Arial"/>
        <family val="2"/>
      </rPr>
      <t xml:space="preserve"> 
Durch die Standardisierung und Bündelung von Anfragen nach Emissionsdaten kann der Aufwand sowohl im Unternehmen als auch bei den Lieferanten so gering wie möglich gehalten werden. </t>
    </r>
  </si>
  <si>
    <r>
      <rPr>
        <b/>
        <sz val="10"/>
        <color theme="0"/>
        <rFont val="Arial"/>
        <family val="2"/>
      </rPr>
      <t xml:space="preserve">zu Frage 5.8: 
</t>
    </r>
    <r>
      <rPr>
        <sz val="10"/>
        <color theme="0"/>
        <rFont val="Arial"/>
        <family val="2"/>
      </rPr>
      <t>Informationen über Treibhausgasemissionen der eingesetzten Verpackungen ermöglichen eine vergleichende Einschätzung der Klimawirkung und eine datenbasierte Optimierung von Einkaufsentscheidungen.</t>
    </r>
  </si>
  <si>
    <r>
      <rPr>
        <b/>
        <sz val="10"/>
        <color theme="0"/>
        <rFont val="Arial"/>
        <family val="2"/>
      </rPr>
      <t>zu Frage 5.9:</t>
    </r>
    <r>
      <rPr>
        <sz val="10"/>
        <color theme="0"/>
        <rFont val="Arial"/>
        <family val="2"/>
      </rPr>
      <t xml:space="preserve"> 
Optimierungen der Treibhausgasbilanz von Verpackungen sind unter anderem durch eine Umstellung auf klimafreundlichere Packstoffe (z. B. Einsatz von Monomaterialien statt Mischmaterialien) und Technologien (z. B. Einsatz von wasserbasierten Farben anstelle von Lösungsmittelfarben zum Bedrucken der Verpackung) möglich. </t>
    </r>
  </si>
  <si>
    <r>
      <rPr>
        <sz val="10"/>
        <rFont val="Arial"/>
        <family val="2"/>
      </rPr>
      <t xml:space="preserve">- VDI Zentrum Ressourceneffizienz </t>
    </r>
    <r>
      <rPr>
        <u/>
        <sz val="10"/>
        <color theme="10"/>
        <rFont val="Arial"/>
        <family val="2"/>
      </rPr>
      <t xml:space="preserve">(https://www.ressource-deutschland.de/instrumente/glossar/d/)
</t>
    </r>
  </si>
  <si>
    <r>
      <rPr>
        <sz val="10"/>
        <rFont val="Arial"/>
        <family val="2"/>
      </rPr>
      <t xml:space="preserve">- Digitalisierung im Mittelstand - Digitale Transformation von KMU (2020) </t>
    </r>
    <r>
      <rPr>
        <u/>
        <sz val="10"/>
        <color theme="10"/>
        <rFont val="Arial"/>
        <family val="2"/>
      </rPr>
      <t>(https://uol.de/fileadmin/user_upload/c3l/Studiengaenge/BABusinessAdmin/Download/Leseproben/bba_leseprobe_digitalisierung_01.pdf)</t>
    </r>
  </si>
  <si>
    <r>
      <rPr>
        <sz val="10"/>
        <rFont val="Arial"/>
        <family val="2"/>
      </rPr>
      <t xml:space="preserve">- Gabler Wirtschaftslexikon, Prof. J. Weber </t>
    </r>
    <r>
      <rPr>
        <u/>
        <sz val="10"/>
        <color theme="10"/>
        <rFont val="Arial"/>
        <family val="2"/>
      </rPr>
      <t>(https://wirtschaftslexikon.gabler.de/definition/kennzahlen-41897/version-265253)</t>
    </r>
  </si>
  <si>
    <r>
      <rPr>
        <sz val="10"/>
        <rFont val="Arial"/>
        <family val="2"/>
      </rPr>
      <t>- UBA: Weniger kritische Rohstoffe für Umwelttechnologien</t>
    </r>
    <r>
      <rPr>
        <sz val="10"/>
        <color theme="10"/>
        <rFont val="Arial"/>
        <family val="2"/>
      </rPr>
      <t xml:space="preserve"> </t>
    </r>
    <r>
      <rPr>
        <u/>
        <sz val="10"/>
        <color theme="10"/>
        <rFont val="Arial"/>
        <family val="2"/>
      </rPr>
      <t>(https://www.umweltbundesamt.de/themen/weniger-kritische-rohstoffe-fuer-umwelttechnologien)</t>
    </r>
  </si>
  <si>
    <r>
      <rPr>
        <sz val="10"/>
        <rFont val="Arial"/>
        <family val="2"/>
      </rPr>
      <t xml:space="preserve">- VDI Zentrum Ressourceneffizienz </t>
    </r>
    <r>
      <rPr>
        <u/>
        <sz val="10"/>
        <color theme="10"/>
        <rFont val="Arial"/>
        <family val="2"/>
      </rPr>
      <t>(https://www.ressource-deutschland.de/instrumente/glossar/m/)</t>
    </r>
  </si>
  <si>
    <r>
      <rPr>
        <sz val="10"/>
        <rFont val="Arial"/>
        <family val="2"/>
      </rPr>
      <t xml:space="preserve">- UBA Glossar zum Ressourcenschutz </t>
    </r>
    <r>
      <rPr>
        <u/>
        <sz val="10"/>
        <color theme="10"/>
        <rFont val="Arial"/>
        <family val="2"/>
      </rPr>
      <t xml:space="preserve">(https://www.umweltbundesamt.de/publikationen/glossar-ressourcenschutz)
</t>
    </r>
  </si>
  <si>
    <r>
      <rPr>
        <sz val="10"/>
        <rFont val="Arial"/>
        <family val="2"/>
      </rPr>
      <t xml:space="preserve">- Gabler Wirtschaftslexikon, Prof. E. Günther </t>
    </r>
    <r>
      <rPr>
        <u/>
        <sz val="10"/>
        <color theme="10"/>
        <rFont val="Arial"/>
        <family val="2"/>
      </rPr>
      <t>(https://wirtschaftslexikon.gabler.de/definition/materialflusskostenrechnung-53733/version-276801)</t>
    </r>
  </si>
  <si>
    <r>
      <rPr>
        <sz val="10"/>
        <rFont val="Arial"/>
        <family val="2"/>
      </rPr>
      <t xml:space="preserve">- Fraunhofer: Predictive Maintenance zur Optimierung der Anlagen-Effektivität </t>
    </r>
    <r>
      <rPr>
        <u/>
        <sz val="10"/>
        <color theme="10"/>
        <rFont val="Arial"/>
        <family val="2"/>
      </rPr>
      <t>(https://www.itwm.fraunhofer.de/content/dam/itwm/de/documents/SYS_Infomaterial/sys_flyer_predictive_maintenance_de.pdf)</t>
    </r>
  </si>
  <si>
    <r>
      <rPr>
        <sz val="10"/>
        <rFont val="Arial"/>
        <family val="2"/>
      </rPr>
      <t xml:space="preserve">- UBA Glossar zum Ressourcenschutz </t>
    </r>
    <r>
      <rPr>
        <u/>
        <sz val="10"/>
        <color theme="10"/>
        <rFont val="Arial"/>
        <family val="2"/>
      </rPr>
      <t xml:space="preserve">(https://www.umweltbundesamt.de/publikationen/glossar-ressourcenschutz)
</t>
    </r>
  </si>
  <si>
    <r>
      <rPr>
        <sz val="10"/>
        <rFont val="Arial"/>
        <family val="2"/>
      </rPr>
      <t xml:space="preserve">- VDI Zentrum Ressourceneffizienz </t>
    </r>
    <r>
      <rPr>
        <u/>
        <sz val="10"/>
        <color theme="10"/>
        <rFont val="Arial"/>
        <family val="2"/>
      </rPr>
      <t>(https://www.ressource-deutschland.de/instrumente/glossar/p/)</t>
    </r>
  </si>
  <si>
    <r>
      <rPr>
        <sz val="10"/>
        <rFont val="Arial"/>
        <family val="2"/>
      </rPr>
      <t xml:space="preserve">- UBA Glossar zum Ressourcenschutz </t>
    </r>
    <r>
      <rPr>
        <u/>
        <sz val="10"/>
        <color theme="10"/>
        <rFont val="Arial"/>
        <family val="2"/>
      </rPr>
      <t>(https://www.umweltbundesamt.de/publikationen/glossar-ressourcenschutz)</t>
    </r>
  </si>
  <si>
    <r>
      <rPr>
        <sz val="10"/>
        <rFont val="Arial"/>
        <family val="2"/>
      </rPr>
      <t xml:space="preserve">- VDI Zentrum Ressourceneffizienz </t>
    </r>
    <r>
      <rPr>
        <u/>
        <sz val="10"/>
        <color theme="10"/>
        <rFont val="Arial"/>
        <family val="2"/>
      </rPr>
      <t>(https://www.ressource-deutschland.de/instrumente/glossar/r/)</t>
    </r>
  </si>
  <si>
    <r>
      <rPr>
        <sz val="10"/>
        <rFont val="Arial"/>
        <family val="2"/>
      </rPr>
      <t xml:space="preserve">- VDI Zentrum Ressourceneffizienz </t>
    </r>
    <r>
      <rPr>
        <u/>
        <sz val="10"/>
        <color theme="10"/>
        <rFont val="Arial"/>
        <family val="2"/>
      </rPr>
      <t xml:space="preserve">(https://www.ressource-deutschland.de/instrumente/glossar/r/)
</t>
    </r>
  </si>
  <si>
    <r>
      <rPr>
        <sz val="10"/>
        <rFont val="Arial"/>
        <family val="2"/>
      </rPr>
      <t>- UBA Glossar zum Ressourcenschutz</t>
    </r>
    <r>
      <rPr>
        <u/>
        <sz val="10"/>
        <color theme="10"/>
        <rFont val="Arial"/>
        <family val="2"/>
      </rPr>
      <t xml:space="preserve">
(https://www.umweltbundesamt.de/publikationen/glossar-ressourcenschutz)</t>
    </r>
  </si>
  <si>
    <r>
      <rPr>
        <sz val="10"/>
        <rFont val="Arial"/>
        <family val="2"/>
      </rPr>
      <t xml:space="preserve">- VDI Zentrum Ressourceneffizienz </t>
    </r>
    <r>
      <rPr>
        <u/>
        <sz val="10"/>
        <color theme="10"/>
        <rFont val="Arial"/>
        <family val="2"/>
      </rPr>
      <t>(https://www.ressource-deutschland.de/instrumente/glossar/s/)</t>
    </r>
  </si>
  <si>
    <t xml:space="preserve">1.10 Wird der Einsatz von Kühlschmierstoffen in den Bearbeitungsprozessen regelmäßig verbessert (z. B. durch Nachrüstung der Maschinen mit Mindermengenkühlschmierung (MKS) oder Minimalmengenschmierung (MMS))? </t>
  </si>
  <si>
    <t>Die DIN EN ISO 52900 beschreibt die Additive Fertigung (auch bekannt unter 3D-Druck) als den „Allgemeinbegriff für jene Technologien, mit denen, basierend auf einer geometrischen Darstellung, Gegenstände durch die sukzessive Zugabe von Material erzeugt werden“. Im Gegensatz zu klassischen spanenden Fertigungsverfahren, bei denen Material abgetragen wird, wird bei der additiven Fertigung schichtweise die nahezu beliebige Gestalt generiert. Je nach Anwendung der generierten Produkte wird unterschieden zwischen
-„Rapid Prototyping (Herstellung von Konzept-, Design-, Geometrie- oder Funktionsmodellen, die hinsichtlich des Materials und der Oberflächenqualität nicht einem Endprodukt entsprechen),
Rapid Tooling (Herstellung von Vorrichtungen, Werkzeugen und Formen),"
- "Rapid Manufacturing (Herstellung von kundenspezifischen Endprodukten in Einzel- oder Kleinstserie),
Additive Manufacturing (Herstellung von Serienprodukten).“</t>
  </si>
  <si>
    <r>
      <rPr>
        <vertAlign val="superscript"/>
        <sz val="10"/>
        <color theme="1"/>
        <rFont val="Arial"/>
        <family val="2"/>
      </rPr>
      <t>1</t>
    </r>
    <r>
      <rPr>
        <sz val="10"/>
        <color theme="1"/>
        <rFont val="Arial"/>
        <family val="2"/>
      </rPr>
      <t>Additive Fertigungsverfahren</t>
    </r>
  </si>
  <si>
    <t>Gemäß VDI Zentrum Ressourceneffizienz beschreibt "das schlanke Management (engl. Lean Management) [...] eine Unternehmensführung bzw. einen Managementansatz, der Methoden und Verfahrensweisen zur effizienten, zielgerichteten Gestaltung der gesamten Wertschöpfungskette industrieller Güter umsetzt. Ziel ist es, alle Aktivitäten, die für die Wertschöpfung notwendig sind, optimal aufeinander abzustimmen und überflüssige Tätigkeiten zu vermeiden."</t>
  </si>
  <si>
    <r>
      <rPr>
        <vertAlign val="superscript"/>
        <sz val="10"/>
        <color theme="1"/>
        <rFont val="Arial"/>
        <family val="2"/>
      </rPr>
      <t>6</t>
    </r>
    <r>
      <rPr>
        <sz val="10"/>
        <color theme="1"/>
        <rFont val="Arial"/>
        <family val="2"/>
      </rPr>
      <t>Lean Management</t>
    </r>
  </si>
  <si>
    <r>
      <rPr>
        <vertAlign val="superscript"/>
        <sz val="10"/>
        <color theme="1"/>
        <rFont val="Arial"/>
        <family val="2"/>
      </rPr>
      <t>7</t>
    </r>
    <r>
      <rPr>
        <sz val="10"/>
        <color theme="1"/>
        <rFont val="Arial"/>
        <family val="2"/>
      </rPr>
      <t>Materialien</t>
    </r>
  </si>
  <si>
    <r>
      <rPr>
        <vertAlign val="superscript"/>
        <sz val="10"/>
        <color theme="1"/>
        <rFont val="Arial"/>
        <family val="2"/>
      </rPr>
      <t>8</t>
    </r>
    <r>
      <rPr>
        <sz val="10"/>
        <color theme="1"/>
        <rFont val="Arial"/>
        <family val="2"/>
      </rPr>
      <t>Materialeffizienz</t>
    </r>
  </si>
  <si>
    <r>
      <rPr>
        <vertAlign val="superscript"/>
        <sz val="10"/>
        <color theme="1"/>
        <rFont val="Arial"/>
        <family val="2"/>
      </rPr>
      <t>9</t>
    </r>
    <r>
      <rPr>
        <sz val="10"/>
        <color theme="1"/>
        <rFont val="Arial"/>
        <family val="2"/>
      </rPr>
      <t>Materialflusskostenrechnung</t>
    </r>
  </si>
  <si>
    <r>
      <rPr>
        <vertAlign val="superscript"/>
        <sz val="10"/>
        <color theme="1"/>
        <rFont val="Arial"/>
        <family val="2"/>
      </rPr>
      <t>10</t>
    </r>
    <r>
      <rPr>
        <sz val="10"/>
        <color theme="1"/>
        <rFont val="Arial"/>
        <family val="2"/>
      </rPr>
      <t>Predictive Maintenance</t>
    </r>
  </si>
  <si>
    <r>
      <rPr>
        <vertAlign val="superscript"/>
        <sz val="10"/>
        <color theme="1"/>
        <rFont val="Arial"/>
        <family val="2"/>
      </rPr>
      <t>11</t>
    </r>
    <r>
      <rPr>
        <sz val="10"/>
        <color theme="1"/>
        <rFont val="Arial"/>
        <family val="2"/>
      </rPr>
      <t>Produkt</t>
    </r>
  </si>
  <si>
    <r>
      <rPr>
        <vertAlign val="superscript"/>
        <sz val="10"/>
        <color theme="1"/>
        <rFont val="Arial"/>
        <family val="2"/>
      </rPr>
      <t>12</t>
    </r>
    <r>
      <rPr>
        <sz val="10"/>
        <color theme="1"/>
        <rFont val="Arial"/>
        <family val="2"/>
      </rPr>
      <t>Produktionsprozess</t>
    </r>
  </si>
  <si>
    <r>
      <rPr>
        <vertAlign val="superscript"/>
        <sz val="10"/>
        <color theme="1"/>
        <rFont val="Arial"/>
        <family val="2"/>
      </rPr>
      <t>13</t>
    </r>
    <r>
      <rPr>
        <sz val="10"/>
        <color theme="1"/>
        <rFont val="Arial"/>
        <family val="2"/>
      </rPr>
      <t>Prozess</t>
    </r>
  </si>
  <si>
    <r>
      <rPr>
        <vertAlign val="superscript"/>
        <sz val="10"/>
        <color theme="1"/>
        <rFont val="Arial"/>
        <family val="2"/>
      </rPr>
      <t>18</t>
    </r>
    <r>
      <rPr>
        <sz val="10"/>
        <color theme="1"/>
        <rFont val="Arial"/>
        <family val="2"/>
      </rPr>
      <t>Smart Materials</t>
    </r>
  </si>
  <si>
    <t>Gemäß dem Fraunhofer-Institut für Silicatforschung ISC sind "Smart Materials oder intelligente Werkstoffe (…) steuerbare Materialien mit außergewöhnlichen mechanischen Eigenschaften."</t>
  </si>
  <si>
    <r>
      <rPr>
        <sz val="10"/>
        <rFont val="Arial"/>
        <family val="2"/>
      </rPr>
      <t xml:space="preserve">- VDI Zentrum Ressourceneffizienz </t>
    </r>
    <r>
      <rPr>
        <u/>
        <sz val="10"/>
        <color theme="10"/>
        <rFont val="Arial"/>
        <family val="2"/>
      </rPr>
      <t>(https://www.ressource-deutschland.de/instrumente/glossar/l/)</t>
    </r>
  </si>
  <si>
    <r>
      <rPr>
        <sz val="10"/>
        <rFont val="Arial"/>
        <family val="2"/>
      </rPr>
      <t xml:space="preserve">- Fraunhofer-Institut für Silicatforschung ISC </t>
    </r>
    <r>
      <rPr>
        <u/>
        <sz val="10"/>
        <color theme="10"/>
        <rFont val="Arial"/>
        <family val="2"/>
      </rPr>
      <t>(https://www.isc.fraunhofer.de/de/arbeitsgebiete/materialien/smart-materials.html)</t>
    </r>
  </si>
  <si>
    <t>2.5  Werden anfallende Materialabfälle oder Einsatzstoffe gezielt vermieden oder Recyclingprozessen zugeführt?</t>
  </si>
  <si>
    <t>3.5  Wird bei der Rohstoffbeschaffung gezielt auf die Faktoren  Regionalität und Importunabhängigkeit geachtet, sofern technisch und wirtschaftlich sinnvoll möglich?</t>
  </si>
  <si>
    <t>4.7 Wird die Produktion hinsichtlich der Reduzierung der Bauteilanzahl überprüft?</t>
  </si>
  <si>
    <t>4.8 Wird die Produktion hinsichtlich der Verbesserung der Schweißprozesse (z. B. durch den Einsatz von Wolfram-Inertgasschweißen (WIG), Laser- und Plasmaschweißen) untersucht?</t>
  </si>
  <si>
    <r>
      <rPr>
        <b/>
        <sz val="10"/>
        <color theme="0"/>
        <rFont val="Arial"/>
        <family val="2"/>
      </rPr>
      <t>zu Frage 1.4:</t>
    </r>
    <r>
      <rPr>
        <sz val="10"/>
        <color theme="0"/>
        <rFont val="Arial"/>
        <family val="2"/>
      </rPr>
      <t xml:space="preserve"> 
Die Fertigung kann entweder vollständig auf additive Verfahren umgestellt werden, oder additive und subtraktive Fertigungsverfahren können kombiniert werden. Durch den Einsatz additiver Fertigungsverfahren ist eine Reduktion von Materialausschüssen und Produktionsabfällen möglich. Es wird nur so viel Material verarbeitet, wie für die jeweilige Bauteilgeometrie benötigt wird. Durch den Einsatz neuer Materialien oder angepasster Fertigungsverfahren können außerdem Veränderungen im Ablauf der Prozesskette realisiert werden. Idealerweise können somit Fertigungsschritte entfallen, was zu einer Einsparung von Materialien oder Hilfsstoffen führen kann.</t>
    </r>
  </si>
  <si>
    <r>
      <rPr>
        <b/>
        <sz val="10"/>
        <color theme="0"/>
        <rFont val="Arial"/>
        <family val="2"/>
      </rPr>
      <t>zu Frage 2.5:</t>
    </r>
    <r>
      <rPr>
        <sz val="10"/>
        <color theme="0"/>
        <rFont val="Arial"/>
        <family val="2"/>
      </rPr>
      <t xml:space="preserve"> 
Eine sortenreine Erfassung von Abfällen und Produktionsabfallrecycling am Standort bzw. im lokalen Umfeld kann lange Transporte vermeiden. Eine sortenreine Trennung von Werkstoffen ist essenziell für eine hochwertige Verwertung, stellt sich jedoch insbesondere bei Bauteilen, die aus einer Vielzahl verschiedener Materialien und Komponenten hergestellt werden (Verbundwerkstoffe/ Multimaterialwerkstoffe), schwierig dar. Hier sollte bereits in der Konzeptionsphase auf die Anforderungen des Recyclings geachtet werden.</t>
    </r>
  </si>
  <si>
    <r>
      <rPr>
        <b/>
        <sz val="10"/>
        <color theme="0"/>
        <rFont val="Arial"/>
        <family val="2"/>
      </rPr>
      <t>zu Frage 4.7:</t>
    </r>
    <r>
      <rPr>
        <sz val="10"/>
        <color theme="0"/>
        <rFont val="Arial"/>
        <family val="2"/>
      </rPr>
      <t xml:space="preserve"> 
Im Leichtbau kann bei der Herstellung eines Produkts die Bauteilanzahl reduziert werden, woraufhin Verbindungen durch Schweißen, Nieten oder Kleben eingespart werden können. Im günstigsten Fall verringern sich die Anzahl der Prozessschritte, der Material- und Energieverbrauch sowie das Abfallaufkommen. Zudem können Produkte, die aus wenigen Bauteilen hergestellt werden, meist besser recycelt werden, da verhältnismäßig weniger Komponenten voneinander getrennt werden müssen. Dies gilt, wenn für die resultierenden Materialverbünde entsprechende Recyclingverfahren existieren.</t>
    </r>
  </si>
  <si>
    <r>
      <rPr>
        <sz val="10"/>
        <rFont val="Arial"/>
        <family val="2"/>
      </rPr>
      <t>- Gabler Wirtschaftslexikon, Prof. J. Weber</t>
    </r>
    <r>
      <rPr>
        <u/>
        <sz val="10"/>
        <color theme="10"/>
        <rFont val="Arial"/>
        <family val="2"/>
      </rPr>
      <t xml:space="preserve"> (https://wirtschaftslexikon.gabler.de/definition/hilfsstoffe-32716/version-256253)</t>
    </r>
  </si>
  <si>
    <t>2.8  Werden regelmäßig Risikoanalysen durchgeführt für die Entsorgung von Reststoffen mit nur eingeschränkten oder teuren Entsorgungs-möglichkeiten (z. B. hinsichtlich gesetzlicher Änderungen)?</t>
  </si>
  <si>
    <r>
      <rPr>
        <sz val="11"/>
        <rFont val="Calibri"/>
        <family val="2"/>
        <scheme val="minor"/>
      </rPr>
      <t>- VDI Zentrum Ressourceneffizienz (</t>
    </r>
    <r>
      <rPr>
        <u/>
        <sz val="11"/>
        <color theme="10"/>
        <rFont val="Calibri"/>
        <family val="2"/>
        <scheme val="minor"/>
      </rPr>
      <t>https://www.ressource-deutschland.de/instrumente/glossar/a/</t>
    </r>
    <r>
      <rPr>
        <sz val="11"/>
        <rFont val="Calibri"/>
        <family val="2"/>
        <scheme val="minor"/>
      </rPr>
      <t>)</t>
    </r>
  </si>
  <si>
    <t>(*) Quellen zuletzt abgerufen am 04.08.2022.</t>
  </si>
  <si>
    <r>
      <rPr>
        <sz val="10"/>
        <color theme="1"/>
        <rFont val="Arial"/>
        <family val="2"/>
      </rPr>
      <t>1.1  Sind die Kosten und Mengen der eingesetzten</t>
    </r>
    <r>
      <rPr>
        <sz val="10"/>
        <color theme="10"/>
        <rFont val="Arial"/>
        <family val="2"/>
      </rPr>
      <t xml:space="preserve"> </t>
    </r>
    <r>
      <rPr>
        <u/>
        <sz val="10"/>
        <color theme="10"/>
        <rFont val="Arial"/>
        <family val="2"/>
      </rPr>
      <t>Materialien</t>
    </r>
    <r>
      <rPr>
        <u/>
        <vertAlign val="superscript"/>
        <sz val="10"/>
        <color theme="10"/>
        <rFont val="Arial"/>
        <family val="2"/>
      </rPr>
      <t>7</t>
    </r>
    <r>
      <rPr>
        <sz val="10"/>
        <color theme="1"/>
        <rFont val="Arial"/>
        <family val="2"/>
      </rPr>
      <t xml:space="preserve"> und </t>
    </r>
    <r>
      <rPr>
        <u/>
        <sz val="10"/>
        <color theme="10"/>
        <rFont val="Arial"/>
        <family val="2"/>
      </rPr>
      <t>Hilfsstoffe</t>
    </r>
    <r>
      <rPr>
        <u/>
        <vertAlign val="superscript"/>
        <sz val="10"/>
        <color theme="10"/>
        <rFont val="Arial"/>
        <family val="2"/>
      </rPr>
      <t>3</t>
    </r>
    <r>
      <rPr>
        <sz val="10"/>
        <color theme="1"/>
        <rFont val="Arial"/>
        <family val="2"/>
      </rPr>
      <t xml:space="preserve"> bekannt?</t>
    </r>
  </si>
  <si>
    <r>
      <rPr>
        <sz val="10"/>
        <color theme="1"/>
        <rFont val="Arial"/>
        <family val="2"/>
      </rPr>
      <t xml:space="preserve">1.2  Wird eine Zuordnung des Materialeinsatzes auf die einzelnen </t>
    </r>
    <r>
      <rPr>
        <u/>
        <sz val="10"/>
        <color theme="10"/>
        <rFont val="Arial"/>
        <family val="2"/>
      </rPr>
      <t>Produkte</t>
    </r>
    <r>
      <rPr>
        <u/>
        <vertAlign val="superscript"/>
        <sz val="10"/>
        <color theme="10"/>
        <rFont val="Arial"/>
        <family val="2"/>
      </rPr>
      <t>11</t>
    </r>
    <r>
      <rPr>
        <sz val="10"/>
        <color theme="1"/>
        <rFont val="Arial"/>
        <family val="2"/>
      </rPr>
      <t xml:space="preserve"> bzw. Produktionsschritte vorgenommen?</t>
    </r>
  </si>
  <si>
    <r>
      <rPr>
        <sz val="10"/>
        <color theme="1"/>
        <rFont val="Arial"/>
        <family val="2"/>
      </rPr>
      <t xml:space="preserve">1.4  Werden gezielt Optimierungen des Materialeinsatzes und der Materialausschüsse bei den </t>
    </r>
    <r>
      <rPr>
        <u/>
        <sz val="10"/>
        <color theme="10"/>
        <rFont val="Arial"/>
        <family val="2"/>
      </rPr>
      <t>Produktionsprozessen</t>
    </r>
    <r>
      <rPr>
        <u/>
        <vertAlign val="superscript"/>
        <sz val="10"/>
        <color theme="10"/>
        <rFont val="Arial"/>
        <family val="2"/>
      </rPr>
      <t>12</t>
    </r>
    <r>
      <rPr>
        <sz val="10"/>
        <color theme="1"/>
        <rFont val="Arial"/>
        <family val="2"/>
      </rPr>
      <t xml:space="preserve"> (z. B. mittels </t>
    </r>
    <r>
      <rPr>
        <u/>
        <sz val="10"/>
        <color theme="10"/>
        <rFont val="Arial"/>
        <family val="2"/>
      </rPr>
      <t>additiver Fertigungsverfahren</t>
    </r>
    <r>
      <rPr>
        <u/>
        <vertAlign val="superscript"/>
        <sz val="10"/>
        <color theme="10"/>
        <rFont val="Arial"/>
        <family val="2"/>
      </rPr>
      <t>1</t>
    </r>
    <r>
      <rPr>
        <sz val="10"/>
        <color theme="1"/>
        <rFont val="Arial"/>
        <family val="2"/>
      </rPr>
      <t>) durchgeführt?</t>
    </r>
  </si>
  <si>
    <r>
      <rPr>
        <sz val="10"/>
        <color theme="1"/>
        <rFont val="Arial"/>
        <family val="2"/>
      </rPr>
      <t xml:space="preserve">1.6  Werden </t>
    </r>
    <r>
      <rPr>
        <u/>
        <sz val="10"/>
        <color theme="10"/>
        <rFont val="Arial"/>
        <family val="2"/>
      </rPr>
      <t>Materialflusskostenrechnungen</t>
    </r>
    <r>
      <rPr>
        <u/>
        <vertAlign val="superscript"/>
        <sz val="10"/>
        <color theme="10"/>
        <rFont val="Arial"/>
        <family val="2"/>
      </rPr>
      <t>9</t>
    </r>
    <r>
      <rPr>
        <sz val="10"/>
        <color theme="1"/>
        <rFont val="Arial"/>
        <family val="2"/>
      </rPr>
      <t xml:space="preserve"> zur Optimierung des Materialaufwands erstellt?</t>
    </r>
  </si>
  <si>
    <r>
      <rPr>
        <sz val="10"/>
        <color theme="1"/>
        <rFont val="Arial"/>
        <family val="2"/>
      </rPr>
      <t xml:space="preserve">1.8  Werden Möglichkeiten zur Materialsubstitution (wie z. B. Einsatz von </t>
    </r>
    <r>
      <rPr>
        <u/>
        <sz val="10"/>
        <color theme="10"/>
        <rFont val="Arial"/>
        <family val="2"/>
      </rPr>
      <t>„Smart Materials“</t>
    </r>
    <r>
      <rPr>
        <u/>
        <vertAlign val="superscript"/>
        <sz val="10"/>
        <color theme="10"/>
        <rFont val="Arial"/>
        <family val="2"/>
      </rPr>
      <t>18</t>
    </r>
    <r>
      <rPr>
        <sz val="10"/>
        <color theme="1"/>
        <rFont val="Arial"/>
        <family val="2"/>
      </rPr>
      <t xml:space="preserve">, nachwachsenden </t>
    </r>
    <r>
      <rPr>
        <u/>
        <sz val="10"/>
        <color theme="10"/>
        <rFont val="Arial"/>
        <family val="2"/>
      </rPr>
      <t>Rohstoffe</t>
    </r>
    <r>
      <rPr>
        <u/>
        <vertAlign val="superscript"/>
        <sz val="10"/>
        <color theme="10"/>
        <rFont val="Arial"/>
        <family val="2"/>
      </rPr>
      <t>15</t>
    </r>
    <r>
      <rPr>
        <sz val="10"/>
        <color theme="1"/>
        <rFont val="Arial"/>
        <family val="2"/>
      </rPr>
      <t xml:space="preserve"> oder </t>
    </r>
    <r>
      <rPr>
        <u/>
        <sz val="10"/>
        <color theme="10"/>
        <rFont val="Arial"/>
        <family val="2"/>
      </rPr>
      <t>Sekundärrohstoffen</t>
    </r>
    <r>
      <rPr>
        <u/>
        <vertAlign val="superscript"/>
        <sz val="10"/>
        <color theme="10"/>
        <rFont val="Arial"/>
        <family val="2"/>
      </rPr>
      <t>17</t>
    </r>
    <r>
      <rPr>
        <sz val="10"/>
        <color theme="1"/>
        <rFont val="Arial"/>
        <family val="2"/>
      </rPr>
      <t xml:space="preserve"> bzw. Rezyklaten) bereits bei der Materialauswahl berücksichtigt, soweit technisch und wirtschaftlich sinnvoll?</t>
    </r>
  </si>
  <si>
    <r>
      <rPr>
        <sz val="10"/>
        <color theme="1"/>
        <rFont val="Arial"/>
        <family val="2"/>
      </rPr>
      <t>1.9 Sind die CO</t>
    </r>
    <r>
      <rPr>
        <vertAlign val="subscript"/>
        <sz val="10"/>
        <color theme="1"/>
        <rFont val="Arial"/>
        <family val="2"/>
      </rPr>
      <t>2</t>
    </r>
    <r>
      <rPr>
        <sz val="10"/>
        <color theme="1"/>
        <rFont val="Arial"/>
        <family val="2"/>
      </rPr>
      <t xml:space="preserve">-Fußabdrücke der eingesetzten </t>
    </r>
    <r>
      <rPr>
        <u/>
        <sz val="10"/>
        <color theme="10"/>
        <rFont val="Arial"/>
        <family val="2"/>
      </rPr>
      <t>Materialien</t>
    </r>
    <r>
      <rPr>
        <u/>
        <vertAlign val="superscript"/>
        <sz val="10"/>
        <color theme="10"/>
        <rFont val="Arial"/>
        <family val="2"/>
      </rPr>
      <t>7</t>
    </r>
    <r>
      <rPr>
        <sz val="10"/>
        <color theme="1"/>
        <rFont val="Arial"/>
        <family val="2"/>
      </rPr>
      <t xml:space="preserve"> und </t>
    </r>
    <r>
      <rPr>
        <u/>
        <sz val="10"/>
        <color theme="10"/>
        <rFont val="Arial"/>
        <family val="2"/>
      </rPr>
      <t>Hilfsstoffe</t>
    </r>
    <r>
      <rPr>
        <u/>
        <vertAlign val="superscript"/>
        <sz val="10"/>
        <color theme="10"/>
        <rFont val="Arial"/>
        <family val="2"/>
      </rPr>
      <t>3</t>
    </r>
    <r>
      <rPr>
        <sz val="10"/>
        <color theme="1"/>
        <rFont val="Arial"/>
        <family val="2"/>
      </rPr>
      <t xml:space="preserve"> bekannt?</t>
    </r>
  </si>
  <si>
    <r>
      <rPr>
        <sz val="10"/>
        <color theme="1"/>
        <rFont val="Arial"/>
        <family val="2"/>
      </rPr>
      <t xml:space="preserve">2.10  Werden </t>
    </r>
    <r>
      <rPr>
        <u/>
        <sz val="10"/>
        <color theme="10"/>
        <rFont val="Arial"/>
        <family val="2"/>
      </rPr>
      <t>Rohstoffe</t>
    </r>
    <r>
      <rPr>
        <u/>
        <vertAlign val="superscript"/>
        <sz val="10"/>
        <color theme="10"/>
        <rFont val="Arial"/>
        <family val="2"/>
      </rPr>
      <t>15</t>
    </r>
    <r>
      <rPr>
        <sz val="10"/>
        <color theme="1"/>
        <rFont val="Arial"/>
        <family val="2"/>
      </rPr>
      <t xml:space="preserve"> aus dem Abwasser/ Abgas zurückgewonnen, sofern technisch und wirtschaftlich sinnvoll?</t>
    </r>
  </si>
  <si>
    <r>
      <rPr>
        <sz val="10"/>
        <color theme="1"/>
        <rFont val="Arial"/>
        <family val="2"/>
      </rPr>
      <t xml:space="preserve">3.3  Werden Gefährdungen bei der Rohstoffversorgung systematisch erfasst und bewertet, z. B. über entsprechende </t>
    </r>
    <r>
      <rPr>
        <u/>
        <sz val="10"/>
        <color theme="10"/>
        <rFont val="Arial"/>
        <family val="2"/>
      </rPr>
      <t>Kritikalitätsanalysen</t>
    </r>
    <r>
      <rPr>
        <u/>
        <vertAlign val="superscript"/>
        <sz val="10"/>
        <color theme="10"/>
        <rFont val="Arial"/>
        <family val="2"/>
      </rPr>
      <t>5</t>
    </r>
    <r>
      <rPr>
        <sz val="10"/>
        <color theme="1"/>
        <rFont val="Arial"/>
        <family val="2"/>
      </rPr>
      <t>?</t>
    </r>
  </si>
  <si>
    <r>
      <rPr>
        <sz val="10"/>
        <color theme="1"/>
        <rFont val="Arial"/>
        <family val="2"/>
      </rPr>
      <t xml:space="preserve">3.7 Wird die Verwendung von alternativen Rohstoffen (wie z. B. nicht-gefährlichen, erneuerbaren oder recycelten Rohstoffen) in der Auswahl der jeweiligen </t>
    </r>
    <r>
      <rPr>
        <u/>
        <sz val="10"/>
        <color theme="10"/>
        <rFont val="Arial"/>
        <family val="2"/>
      </rPr>
      <t>Rohstoffe</t>
    </r>
    <r>
      <rPr>
        <u/>
        <vertAlign val="superscript"/>
        <sz val="10"/>
        <color theme="10"/>
        <rFont val="Arial"/>
        <family val="2"/>
      </rPr>
      <t>15</t>
    </r>
    <r>
      <rPr>
        <sz val="10"/>
        <color theme="1"/>
        <rFont val="Arial"/>
        <family val="2"/>
      </rPr>
      <t xml:space="preserve"> berücksichtigt?</t>
    </r>
  </si>
  <si>
    <r>
      <rPr>
        <sz val="10"/>
        <color theme="1"/>
        <rFont val="Arial"/>
        <family val="2"/>
      </rPr>
      <t xml:space="preserve">4.1  Werden Materialeinsatz und Materialverluste beim </t>
    </r>
    <r>
      <rPr>
        <u/>
        <sz val="10"/>
        <color theme="10"/>
        <rFont val="Arial"/>
        <family val="2"/>
      </rPr>
      <t>Produktionsprozess</t>
    </r>
    <r>
      <rPr>
        <u/>
        <vertAlign val="superscript"/>
        <sz val="10"/>
        <color theme="10"/>
        <rFont val="Arial"/>
        <family val="2"/>
      </rPr>
      <t>12</t>
    </r>
    <r>
      <rPr>
        <sz val="10"/>
        <color theme="1"/>
        <rFont val="Arial"/>
        <family val="2"/>
      </rPr>
      <t xml:space="preserve"> bereits bei der Produktentwicklung systematisch über eine ressourcenschonende Gestaltung berücksichtigt?</t>
    </r>
  </si>
  <si>
    <r>
      <rPr>
        <sz val="10"/>
        <color theme="1"/>
        <rFont val="Arial"/>
        <family val="2"/>
      </rPr>
      <t xml:space="preserve">6.5  Erfolgt die Lagerhaltung anhand gezielter </t>
    </r>
    <r>
      <rPr>
        <u/>
        <sz val="10"/>
        <color theme="10"/>
        <rFont val="Arial"/>
        <family val="2"/>
      </rPr>
      <t>Prozesse</t>
    </r>
    <r>
      <rPr>
        <u/>
        <vertAlign val="superscript"/>
        <sz val="10"/>
        <color theme="10"/>
        <rFont val="Arial"/>
        <family val="2"/>
      </rPr>
      <t>13</t>
    </r>
    <r>
      <rPr>
        <sz val="10"/>
        <color theme="1"/>
        <rFont val="Arial"/>
        <family val="2"/>
      </rPr>
      <t xml:space="preserve"> und Vorgaben?</t>
    </r>
    <r>
      <rPr>
        <u/>
        <sz val="10"/>
        <color theme="10"/>
        <rFont val="Arial"/>
        <family val="2"/>
      </rPr>
      <t xml:space="preserve">
</t>
    </r>
  </si>
  <si>
    <r>
      <rPr>
        <sz val="10"/>
        <color theme="1"/>
        <rFont val="Arial"/>
        <family val="2"/>
      </rPr>
      <t xml:space="preserve">7.4  Werden die </t>
    </r>
    <r>
      <rPr>
        <u/>
        <sz val="10"/>
        <color theme="10"/>
        <rFont val="Arial"/>
        <family val="2"/>
      </rPr>
      <t>Prozesse</t>
    </r>
    <r>
      <rPr>
        <u/>
        <vertAlign val="superscript"/>
        <sz val="10"/>
        <color theme="10"/>
        <rFont val="Arial"/>
        <family val="2"/>
      </rPr>
      <t>13</t>
    </r>
    <r>
      <rPr>
        <sz val="10"/>
        <color theme="1"/>
        <rFont val="Arial"/>
        <family val="2"/>
      </rPr>
      <t xml:space="preserve"> und die Anlagen regelmäßig unter dem Gesichtspunkt der </t>
    </r>
    <r>
      <rPr>
        <u/>
        <sz val="10"/>
        <color theme="10"/>
        <rFont val="Arial"/>
        <family val="2"/>
      </rPr>
      <t>Materialeffizienz</t>
    </r>
    <r>
      <rPr>
        <u/>
        <vertAlign val="superscript"/>
        <sz val="10"/>
        <color theme="10"/>
        <rFont val="Arial"/>
        <family val="2"/>
      </rPr>
      <t>8</t>
    </r>
    <r>
      <rPr>
        <sz val="10"/>
        <color theme="1"/>
        <rFont val="Arial"/>
        <family val="2"/>
      </rPr>
      <t xml:space="preserve"> optimiert und evaluiert? </t>
    </r>
  </si>
  <si>
    <r>
      <rPr>
        <sz val="10"/>
        <color theme="1"/>
        <rFont val="Arial"/>
        <family val="2"/>
      </rPr>
      <t xml:space="preserve">7.6  Ist ein funktionierendes und aktiv genutztes System für Vorschläge von Mitarbeitenden vorhanden, das auch den Bereich </t>
    </r>
    <r>
      <rPr>
        <u/>
        <sz val="10"/>
        <color theme="10"/>
        <rFont val="Arial"/>
        <family val="2"/>
      </rPr>
      <t>Materialeffizienz</t>
    </r>
    <r>
      <rPr>
        <u/>
        <vertAlign val="superscript"/>
        <sz val="10"/>
        <color theme="10"/>
        <rFont val="Arial"/>
        <family val="2"/>
      </rPr>
      <t>8</t>
    </r>
    <r>
      <rPr>
        <sz val="10"/>
        <color theme="1"/>
        <rFont val="Arial"/>
        <family val="2"/>
      </rPr>
      <t xml:space="preserve"> umfasst?</t>
    </r>
  </si>
  <si>
    <r>
      <rPr>
        <sz val="10"/>
        <color theme="1"/>
        <rFont val="Arial"/>
        <family val="2"/>
      </rPr>
      <t>7.7  Werden die Mitarbeitenden regelmäßig zu Aspekten der Themen</t>
    </r>
    <r>
      <rPr>
        <u/>
        <sz val="10"/>
        <color theme="10"/>
        <rFont val="Arial"/>
        <family val="2"/>
      </rPr>
      <t xml:space="preserve"> Material-</t>
    </r>
    <r>
      <rPr>
        <u/>
        <vertAlign val="superscript"/>
        <sz val="10"/>
        <color theme="10"/>
        <rFont val="Arial"/>
        <family val="2"/>
      </rPr>
      <t>8</t>
    </r>
    <r>
      <rPr>
        <sz val="10"/>
        <color theme="1"/>
        <rFont val="Arial"/>
        <family val="2"/>
      </rPr>
      <t xml:space="preserve"> und </t>
    </r>
    <r>
      <rPr>
        <u/>
        <sz val="10"/>
        <color theme="10"/>
        <rFont val="Arial"/>
        <family val="2"/>
      </rPr>
      <t>Rohstoffeffizienz</t>
    </r>
    <r>
      <rPr>
        <u/>
        <vertAlign val="superscript"/>
        <sz val="10"/>
        <color theme="10"/>
        <rFont val="Arial"/>
        <family val="2"/>
      </rPr>
      <t>16</t>
    </r>
    <r>
      <rPr>
        <sz val="10"/>
        <color theme="1"/>
        <rFont val="Arial"/>
        <family val="2"/>
      </rPr>
      <t xml:space="preserve"> sensibilisiert bzw. geschult?</t>
    </r>
  </si>
  <si>
    <r>
      <rPr>
        <sz val="10"/>
        <color theme="1"/>
        <rFont val="Arial"/>
        <family val="2"/>
      </rPr>
      <t xml:space="preserve">7.8  Sind beim Produktionsablauf systematische Vorgehensweisen zur Erhöhung der </t>
    </r>
    <r>
      <rPr>
        <u/>
        <sz val="10"/>
        <color theme="10"/>
        <rFont val="Arial"/>
        <family val="2"/>
      </rPr>
      <t>Ressourceneffizienz</t>
    </r>
    <r>
      <rPr>
        <u/>
        <vertAlign val="superscript"/>
        <sz val="10"/>
        <color theme="10"/>
        <rFont val="Arial"/>
        <family val="2"/>
      </rPr>
      <t>14</t>
    </r>
    <r>
      <rPr>
        <sz val="10"/>
        <color theme="1"/>
        <rFont val="Arial"/>
        <family val="2"/>
      </rPr>
      <t xml:space="preserve"> vorhanden (z. B. über Zero-Waste-Prozesse oder Zero-Loss-Prozesse)?</t>
    </r>
  </si>
  <si>
    <r>
      <rPr>
        <sz val="10"/>
        <color theme="1"/>
        <rFont val="Arial"/>
        <family val="2"/>
      </rPr>
      <t xml:space="preserve">7.12 Wird die </t>
    </r>
    <r>
      <rPr>
        <u/>
        <sz val="10"/>
        <color theme="10"/>
        <rFont val="Arial"/>
        <family val="2"/>
      </rPr>
      <t>Materialeffizienz</t>
    </r>
    <r>
      <rPr>
        <u/>
        <vertAlign val="superscript"/>
        <sz val="10"/>
        <color theme="10"/>
        <rFont val="Arial"/>
        <family val="2"/>
      </rPr>
      <t>8</t>
    </r>
    <r>
      <rPr>
        <sz val="10"/>
        <color theme="1"/>
        <rFont val="Arial"/>
        <family val="2"/>
      </rPr>
      <t xml:space="preserve"> der Umformprozesse berücksichtigt (z. B. durch die Verkürzung der Verfahrenskette)?</t>
    </r>
  </si>
  <si>
    <r>
      <rPr>
        <sz val="10"/>
        <color theme="1"/>
        <rFont val="Arial"/>
        <family val="2"/>
      </rPr>
      <t xml:space="preserve">7.13 Wird im Unternehmen </t>
    </r>
    <r>
      <rPr>
        <u/>
        <sz val="10"/>
        <color theme="10"/>
        <rFont val="Arial"/>
        <family val="2"/>
      </rPr>
      <t>Lean Management</t>
    </r>
    <r>
      <rPr>
        <u/>
        <vertAlign val="superscript"/>
        <sz val="10"/>
        <color theme="10"/>
        <rFont val="Arial"/>
        <family val="2"/>
      </rPr>
      <t>6</t>
    </r>
    <r>
      <rPr>
        <sz val="10"/>
        <color theme="1"/>
        <rFont val="Arial"/>
        <family val="2"/>
      </rPr>
      <t xml:space="preserve"> für einen ressourceneffizienten Produktionsablauf genutzt?</t>
    </r>
  </si>
  <si>
    <r>
      <rPr>
        <sz val="11"/>
        <color theme="1"/>
        <rFont val="Calibri"/>
        <family val="2"/>
        <scheme val="minor"/>
      </rPr>
      <t xml:space="preserve">8.1  Ist im Unternehmen eine mittel- bis langfristige Strategie der </t>
    </r>
    <r>
      <rPr>
        <u/>
        <sz val="11"/>
        <color theme="10"/>
        <rFont val="Calibri"/>
        <family val="2"/>
        <scheme val="minor"/>
      </rPr>
      <t>Digitalisierung</t>
    </r>
    <r>
      <rPr>
        <u/>
        <vertAlign val="superscript"/>
        <sz val="11"/>
        <color theme="10"/>
        <rFont val="Calibri"/>
        <family val="2"/>
        <scheme val="minor"/>
      </rPr>
      <t>2</t>
    </r>
    <r>
      <rPr>
        <sz val="11"/>
        <color theme="1"/>
        <rFont val="Calibri"/>
        <family val="2"/>
        <scheme val="minor"/>
      </rPr>
      <t xml:space="preserve"> für alle relevanten Geschäftsprozesse vorhanden?</t>
    </r>
  </si>
  <si>
    <r>
      <rPr>
        <sz val="11"/>
        <color theme="1"/>
        <rFont val="Calibri"/>
        <family val="2"/>
        <scheme val="minor"/>
      </rPr>
      <t xml:space="preserve">8.4  Werden </t>
    </r>
    <r>
      <rPr>
        <u/>
        <sz val="11"/>
        <color theme="10"/>
        <rFont val="Calibri"/>
        <family val="2"/>
        <scheme val="minor"/>
      </rPr>
      <t>Kennzahlen</t>
    </r>
    <r>
      <rPr>
        <u/>
        <vertAlign val="superscript"/>
        <sz val="11"/>
        <color theme="10"/>
        <rFont val="Calibri"/>
        <family val="2"/>
        <scheme val="minor"/>
      </rPr>
      <t>4</t>
    </r>
    <r>
      <rPr>
        <sz val="11"/>
        <color theme="1"/>
        <rFont val="Calibri"/>
        <family val="2"/>
        <scheme val="minor"/>
      </rPr>
      <t xml:space="preserve"> in Echtzeit gebildet, basierend auf Messwerten (z. B. unter Nutzung von Produktionsdaten)?</t>
    </r>
  </si>
  <si>
    <r>
      <rPr>
        <sz val="11"/>
        <color theme="1"/>
        <rFont val="Calibri"/>
        <family val="2"/>
        <scheme val="minor"/>
      </rPr>
      <t>8.6  Werden gezielt Daten zur vorbeugenden Instandhaltung von Produktionsmaschinen genutzt (</t>
    </r>
    <r>
      <rPr>
        <u/>
        <sz val="11"/>
        <color theme="10"/>
        <rFont val="Calibri"/>
        <family val="2"/>
        <scheme val="minor"/>
      </rPr>
      <t>Predictive Maintenance</t>
    </r>
    <r>
      <rPr>
        <u/>
        <vertAlign val="superscript"/>
        <sz val="11"/>
        <color theme="10"/>
        <rFont val="Calibri"/>
        <family val="2"/>
        <scheme val="minor"/>
      </rPr>
      <t>10</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</si>
</sst>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numFmt numFmtId="165" formatCode="0.0"/>
    <numFmt numFmtId="166" formatCode="0\ %"/>
    <numFmt numFmtId="167" formatCode="&quot;Bearbeitungsgrad Fragen: &quot;0\ %"/>
  </numFmts>
  <fonts count="46" x14ac:knownFonts="1">
    <font>
      <sz val="11"/>
      <color theme="1"/>
      <name val="Calibri"/>
      <family val="2"/>
      <scheme val="minor"/>
    </font>
    <font>
      <b/>
      <sz val="13"/>
      <color theme="3"/>
      <name val="Calibri"/>
      <family val="2"/>
      <scheme val="minor"/>
    </font>
    <font>
      <b/>
      <sz val="11"/>
      <color theme="3"/>
      <name val="Calibri"/>
      <family val="2"/>
      <scheme val="minor"/>
    </font>
    <font>
      <sz val="10"/>
      <color theme="1"/>
      <name val="Arial"/>
      <family val="2"/>
    </font>
    <font>
      <b/>
      <sz val="10"/>
      <color theme="1"/>
      <name val="Arial"/>
      <family val="2"/>
    </font>
    <font>
      <sz val="10"/>
      <name val="Arial"/>
      <family val="2"/>
    </font>
    <font>
      <b/>
      <sz val="16"/>
      <color theme="3"/>
      <name val="Arial"/>
      <family val="2"/>
    </font>
    <font>
      <b/>
      <sz val="11"/>
      <color theme="1"/>
      <name val="Calibri"/>
      <family val="2"/>
      <scheme val="minor"/>
    </font>
    <font>
      <sz val="11"/>
      <color theme="1"/>
      <name val="Arial"/>
      <family val="2"/>
    </font>
    <font>
      <b/>
      <sz val="13"/>
      <color theme="3"/>
      <name val="Arial"/>
      <family val="2"/>
    </font>
    <font>
      <b/>
      <sz val="10"/>
      <name val="Arial"/>
      <family val="2"/>
    </font>
    <font>
      <b/>
      <sz val="11"/>
      <color theme="3"/>
      <name val="Arial"/>
      <family val="2"/>
    </font>
    <font>
      <b/>
      <sz val="11"/>
      <color theme="1"/>
      <name val="Arial"/>
      <family val="2"/>
    </font>
    <font>
      <sz val="10"/>
      <color theme="0"/>
      <name val="Arial"/>
      <family val="2"/>
    </font>
    <font>
      <sz val="11"/>
      <name val="Calibri"/>
      <family val="2"/>
      <scheme val="minor"/>
    </font>
    <font>
      <u/>
      <sz val="10"/>
      <color theme="1"/>
      <name val="Arial"/>
      <family val="2"/>
    </font>
    <font>
      <sz val="11"/>
      <color theme="0"/>
      <name val="Calibri"/>
      <family val="2"/>
      <scheme val="minor"/>
    </font>
    <font>
      <u/>
      <sz val="11"/>
      <color theme="10"/>
      <name val="Calibri"/>
      <family val="2"/>
      <scheme val="minor"/>
    </font>
    <font>
      <b/>
      <sz val="16"/>
      <color rgb="FF436F81"/>
      <name val="Arial"/>
      <family val="2"/>
    </font>
    <font>
      <b/>
      <sz val="11"/>
      <color theme="0"/>
      <name val="Calibri"/>
      <family val="2"/>
      <scheme val="minor"/>
    </font>
    <font>
      <b/>
      <sz val="13"/>
      <color theme="0"/>
      <name val="Arial"/>
      <family val="2"/>
    </font>
    <font>
      <b/>
      <sz val="10"/>
      <color theme="0"/>
      <name val="Arial"/>
      <family val="2"/>
    </font>
    <font>
      <sz val="8"/>
      <color theme="1"/>
      <name val="Arial"/>
      <family val="2"/>
    </font>
    <font>
      <b/>
      <sz val="11"/>
      <color rgb="FF436F81"/>
      <name val="Arial"/>
      <family val="2"/>
    </font>
    <font>
      <sz val="11"/>
      <color rgb="FF436F81"/>
      <name val="Calibri"/>
      <family val="2"/>
      <scheme val="minor"/>
    </font>
    <font>
      <b/>
      <sz val="16"/>
      <color theme="0"/>
      <name val="Arial"/>
      <family val="2"/>
    </font>
    <font>
      <b/>
      <sz val="11"/>
      <color theme="0"/>
      <name val="Arial"/>
      <family val="2"/>
    </font>
    <font>
      <sz val="1"/>
      <color rgb="FFFFDEB5"/>
      <name val="Arial"/>
      <family val="2"/>
    </font>
    <font>
      <sz val="9.5"/>
      <name val="Arial"/>
      <family val="2"/>
    </font>
    <font>
      <sz val="9.5"/>
      <color theme="0"/>
      <name val="Arial"/>
      <family val="2"/>
    </font>
    <font>
      <b/>
      <sz val="11"/>
      <name val="Arial"/>
      <family val="2"/>
    </font>
    <font>
      <b/>
      <sz val="9.5"/>
      <name val="Arial"/>
      <family val="2"/>
    </font>
    <font>
      <u/>
      <sz val="11"/>
      <color theme="0"/>
      <name val="Calibri"/>
      <family val="2"/>
      <scheme val="minor"/>
    </font>
    <font>
      <b/>
      <sz val="9.5"/>
      <color theme="0"/>
      <name val="Arial"/>
      <family val="2"/>
    </font>
    <font>
      <b/>
      <u/>
      <sz val="10"/>
      <name val="Arial"/>
      <family val="2"/>
    </font>
    <font>
      <b/>
      <vertAlign val="superscript"/>
      <sz val="16"/>
      <color theme="3"/>
      <name val="Arial"/>
      <family val="2"/>
    </font>
    <font>
      <b/>
      <sz val="10"/>
      <color theme="3"/>
      <name val="Arial"/>
      <family val="2"/>
    </font>
    <font>
      <i/>
      <sz val="10"/>
      <color theme="1"/>
      <name val="Arial"/>
      <family val="2"/>
    </font>
    <font>
      <vertAlign val="superscript"/>
      <sz val="10"/>
      <color theme="1"/>
      <name val="Arial"/>
      <family val="2"/>
    </font>
    <font>
      <u/>
      <sz val="10"/>
      <color theme="10"/>
      <name val="Arial"/>
      <family val="2"/>
    </font>
    <font>
      <sz val="10"/>
      <color theme="10"/>
      <name val="Arial"/>
      <family val="2"/>
    </font>
    <font>
      <u/>
      <vertAlign val="superscript"/>
      <sz val="10"/>
      <color theme="10"/>
      <name val="Arial"/>
      <family val="2"/>
    </font>
    <font>
      <sz val="11"/>
      <name val="Arial"/>
      <family val="2"/>
    </font>
    <font>
      <sz val="11"/>
      <color theme="10"/>
      <name val="Calibri"/>
      <family val="2"/>
      <scheme val="minor"/>
    </font>
    <font>
      <u/>
      <vertAlign val="superscript"/>
      <sz val="11"/>
      <color theme="10"/>
      <name val="Calibri"/>
      <family val="2"/>
      <scheme val="minor"/>
    </font>
    <font>
      <vertAlign val="subscript"/>
      <sz val="10"/>
      <color theme="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BDC9CD"/>
        <bgColor indexed="64"/>
      </patternFill>
    </fill>
    <fill>
      <patternFill patternType="solid">
        <fgColor rgb="FFFFDEB5"/>
        <bgColor indexed="64"/>
      </patternFill>
    </fill>
    <fill>
      <patternFill patternType="solid">
        <fgColor rgb="FFCBE3BF"/>
        <bgColor indexed="64"/>
      </patternFill>
    </fill>
    <fill>
      <patternFill patternType="solid">
        <fgColor rgb="FF52A228"/>
        <bgColor indexed="64"/>
      </patternFill>
    </fill>
    <fill>
      <patternFill patternType="solid">
        <fgColor rgb="FFFFFFFF"/>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tint="0.499984740745262"/>
      </bottom>
      <diagonal/>
    </border>
    <border>
      <left/>
      <right/>
      <top/>
      <bottom style="medium">
        <color theme="4" tint="0.39997558519241921"/>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bottom style="thick">
        <color rgb="FFBDC9CD"/>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style="medium">
        <color theme="1"/>
      </left>
      <right style="medium">
        <color indexed="64"/>
      </right>
      <top/>
      <bottom style="medium">
        <color indexed="64"/>
      </bottom>
      <diagonal/>
    </border>
    <border>
      <left/>
      <right/>
      <top style="thick">
        <color rgb="FFBDC9CD"/>
      </top>
      <bottom/>
      <diagonal/>
    </border>
    <border>
      <left style="medium">
        <color theme="1"/>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theme="1"/>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ck">
        <color rgb="FFBDC9CD"/>
      </top>
      <bottom style="medium">
        <color indexed="64"/>
      </bottom>
      <diagonal/>
    </border>
    <border>
      <left style="medium">
        <color rgb="FFBDC9CD"/>
      </left>
      <right/>
      <top style="medium">
        <color rgb="FFBDC9CD"/>
      </top>
      <bottom style="medium">
        <color rgb="FFBDC9CD"/>
      </bottom>
      <diagonal/>
    </border>
    <border>
      <left/>
      <right/>
      <top style="medium">
        <color rgb="FFBDC9CD"/>
      </top>
      <bottom style="medium">
        <color rgb="FFBDC9CD"/>
      </bottom>
      <diagonal/>
    </border>
    <border>
      <left/>
      <right style="medium">
        <color rgb="FFBDC9CD"/>
      </right>
      <top style="medium">
        <color rgb="FFBDC9CD"/>
      </top>
      <bottom style="medium">
        <color rgb="FFBDC9CD"/>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
      <left style="medium">
        <color theme="1"/>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11" applyNumberFormat="0" applyFill="0" applyAlignment="0" applyProtection="0"/>
    <xf numFmtId="0" fontId="2" fillId="0" borderId="12" applyNumberFormat="0" applyFill="0" applyAlignment="0" applyProtection="0"/>
    <xf numFmtId="0" fontId="17" fillId="0" borderId="0" applyNumberFormat="0" applyFill="0" applyBorder="0" applyAlignment="0" applyProtection="0"/>
  </cellStyleXfs>
  <cellXfs count="372">
    <xf numFmtId="0" fontId="0" fillId="0" borderId="0" xfId="0"/>
    <xf numFmtId="0" fontId="3" fillId="0" borderId="0" xfId="0" applyFont="1"/>
    <xf numFmtId="0" fontId="5" fillId="0" borderId="1" xfId="0" applyFont="1" applyBorder="1" applyAlignment="1">
      <alignment horizontal="center" vertical="center"/>
    </xf>
    <xf numFmtId="0" fontId="7" fillId="0" borderId="0" xfId="0" applyFont="1"/>
    <xf numFmtId="0" fontId="4" fillId="0" borderId="0" xfId="0" applyFont="1" applyAlignment="1">
      <alignment vertical="center"/>
    </xf>
    <xf numFmtId="167" fontId="4" fillId="0" borderId="0" xfId="0" applyNumberFormat="1" applyFont="1" applyAlignment="1">
      <alignment horizontal="left" vertical="center"/>
    </xf>
    <xf numFmtId="165" fontId="5" fillId="0" borderId="3" xfId="0" applyNumberFormat="1" applyFont="1" applyBorder="1" applyAlignment="1">
      <alignment horizontal="center" vertical="center"/>
    </xf>
    <xf numFmtId="0" fontId="5" fillId="0" borderId="3" xfId="0" applyFont="1" applyBorder="1" applyAlignment="1">
      <alignment horizontal="center" vertical="center"/>
    </xf>
    <xf numFmtId="166" fontId="5" fillId="0" borderId="4" xfId="0" applyNumberFormat="1" applyFont="1" applyBorder="1" applyAlignment="1">
      <alignment horizontal="center" vertical="center"/>
    </xf>
    <xf numFmtId="165" fontId="5" fillId="0" borderId="1" xfId="0" applyNumberFormat="1" applyFont="1" applyBorder="1" applyAlignment="1">
      <alignment horizontal="center" vertical="center"/>
    </xf>
    <xf numFmtId="166" fontId="5" fillId="0" borderId="6" xfId="0" applyNumberFormat="1" applyFont="1" applyBorder="1" applyAlignment="1">
      <alignment horizontal="center" vertical="center"/>
    </xf>
    <xf numFmtId="165" fontId="5" fillId="4" borderId="1" xfId="0" applyNumberFormat="1" applyFont="1" applyFill="1" applyBorder="1" applyAlignment="1">
      <alignment horizontal="center" vertical="center"/>
    </xf>
    <xf numFmtId="166" fontId="5" fillId="4" borderId="6" xfId="0" applyNumberFormat="1" applyFont="1" applyFill="1" applyBorder="1" applyAlignment="1">
      <alignment horizontal="center" vertical="center"/>
    </xf>
    <xf numFmtId="0" fontId="5" fillId="4" borderId="1" xfId="0" applyFont="1" applyFill="1" applyBorder="1" applyAlignment="1">
      <alignment horizontal="center" vertical="center"/>
    </xf>
    <xf numFmtId="165" fontId="5" fillId="4" borderId="18" xfId="0" applyNumberFormat="1" applyFont="1" applyFill="1" applyBorder="1" applyAlignment="1">
      <alignment horizontal="center" vertical="center"/>
    </xf>
    <xf numFmtId="0" fontId="5" fillId="4" borderId="18" xfId="0" applyFont="1" applyFill="1" applyBorder="1" applyAlignment="1">
      <alignment horizontal="center" vertical="center"/>
    </xf>
    <xf numFmtId="166" fontId="5" fillId="4" borderId="26" xfId="0" applyNumberFormat="1" applyFont="1" applyFill="1" applyBorder="1" applyAlignment="1">
      <alignment horizontal="center" vertical="center"/>
    </xf>
    <xf numFmtId="0" fontId="3" fillId="0" borderId="2" xfId="0" applyFont="1" applyBorder="1" applyAlignment="1" applyProtection="1">
      <alignment horizontal="left" vertical="center" wrapText="1"/>
    </xf>
    <xf numFmtId="0" fontId="3" fillId="4" borderId="5" xfId="0" applyFont="1" applyFill="1" applyBorder="1" applyAlignment="1" applyProtection="1">
      <alignment horizontal="left" vertical="center" wrapText="1"/>
    </xf>
    <xf numFmtId="0" fontId="3" fillId="0" borderId="5" xfId="0" applyFont="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0" fillId="0" borderId="0" xfId="0" applyProtection="1"/>
    <xf numFmtId="0" fontId="5" fillId="0" borderId="0" xfId="0" applyFont="1"/>
    <xf numFmtId="0" fontId="14" fillId="0" borderId="0" xfId="0" applyFont="1"/>
    <xf numFmtId="0" fontId="15" fillId="0" borderId="0" xfId="0" applyFont="1"/>
    <xf numFmtId="0" fontId="3" fillId="0" borderId="7" xfId="0" applyFont="1" applyBorder="1" applyAlignment="1" applyProtection="1">
      <alignment horizontal="left" vertical="center" wrapText="1"/>
    </xf>
    <xf numFmtId="0" fontId="3" fillId="4" borderId="17" xfId="0" applyFont="1" applyFill="1" applyBorder="1" applyAlignment="1" applyProtection="1">
      <alignment horizontal="center" vertical="center"/>
      <protection locked="0"/>
    </xf>
    <xf numFmtId="164" fontId="3" fillId="4" borderId="17" xfId="0" applyNumberFormat="1" applyFont="1" applyFill="1" applyBorder="1" applyAlignment="1" applyProtection="1">
      <alignment horizontal="center" vertical="center" wrapText="1"/>
      <protection locked="0"/>
    </xf>
    <xf numFmtId="0" fontId="16" fillId="0" borderId="0" xfId="0" applyFont="1" applyAlignment="1">
      <alignment horizontal="left"/>
    </xf>
    <xf numFmtId="0" fontId="16" fillId="0" borderId="0" xfId="0" applyFont="1" applyAlignment="1">
      <alignment horizontal="left" vertical="center"/>
    </xf>
    <xf numFmtId="0" fontId="13" fillId="0" borderId="0" xfId="0" applyFont="1" applyAlignment="1">
      <alignment horizontal="left" vertical="center"/>
    </xf>
    <xf numFmtId="0" fontId="12" fillId="0" borderId="0" xfId="0" applyFont="1" applyBorder="1" applyAlignment="1">
      <alignment vertical="center"/>
    </xf>
    <xf numFmtId="164" fontId="3" fillId="4" borderId="13" xfId="0" applyNumberFormat="1" applyFont="1" applyFill="1" applyBorder="1" applyAlignment="1" applyProtection="1">
      <alignment horizontal="center" vertical="center" wrapText="1"/>
      <protection locked="0"/>
    </xf>
    <xf numFmtId="164" fontId="3" fillId="3" borderId="31" xfId="0" applyNumberFormat="1" applyFont="1" applyFill="1" applyBorder="1" applyAlignment="1" applyProtection="1">
      <alignment horizontal="center" vertical="center" wrapText="1"/>
      <protection locked="0"/>
    </xf>
    <xf numFmtId="0" fontId="3" fillId="0" borderId="41" xfId="0" applyFont="1" applyBorder="1" applyAlignment="1" applyProtection="1">
      <alignment horizontal="left" vertical="center" wrapText="1"/>
    </xf>
    <xf numFmtId="0" fontId="3" fillId="4" borderId="38" xfId="0" applyFont="1" applyFill="1" applyBorder="1" applyAlignment="1" applyProtection="1">
      <alignment horizontal="left" vertical="center" wrapText="1"/>
    </xf>
    <xf numFmtId="164" fontId="3" fillId="3" borderId="13" xfId="0" applyNumberFormat="1" applyFont="1" applyFill="1" applyBorder="1" applyAlignment="1" applyProtection="1">
      <alignment horizontal="center" vertical="center" wrapText="1"/>
      <protection locked="0"/>
    </xf>
    <xf numFmtId="0" fontId="18" fillId="0" borderId="42" xfId="1" applyFont="1" applyBorder="1"/>
    <xf numFmtId="0" fontId="9" fillId="0" borderId="42" xfId="1" applyFont="1" applyBorder="1"/>
    <xf numFmtId="0" fontId="3" fillId="4" borderId="43" xfId="0" applyFont="1" applyFill="1" applyBorder="1" applyAlignment="1" applyProtection="1">
      <alignment horizontal="left" vertical="center" wrapText="1"/>
    </xf>
    <xf numFmtId="0" fontId="4" fillId="0" borderId="0" xfId="0" applyFont="1" applyBorder="1" applyAlignment="1">
      <alignment vertical="center"/>
    </xf>
    <xf numFmtId="165" fontId="4" fillId="0" borderId="0" xfId="0" applyNumberFormat="1" applyFont="1" applyBorder="1" applyAlignment="1">
      <alignment horizontal="center" vertical="center"/>
    </xf>
    <xf numFmtId="0" fontId="12" fillId="0" borderId="0" xfId="0" applyFont="1" applyBorder="1"/>
    <xf numFmtId="165" fontId="4" fillId="0" borderId="0" xfId="0" applyNumberFormat="1" applyFont="1" applyFill="1" applyBorder="1" applyAlignment="1">
      <alignment horizontal="center" vertical="center"/>
    </xf>
    <xf numFmtId="0" fontId="12" fillId="0" borderId="0" xfId="0" applyFont="1" applyFill="1" applyBorder="1"/>
    <xf numFmtId="0" fontId="7" fillId="0" borderId="0" xfId="0" applyFont="1" applyFill="1" applyBorder="1"/>
    <xf numFmtId="166" fontId="4"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8" fillId="0" borderId="0" xfId="0" applyFont="1" applyFill="1" applyBorder="1"/>
    <xf numFmtId="0" fontId="3" fillId="6" borderId="22" xfId="0" applyFont="1" applyFill="1" applyBorder="1" applyAlignment="1" applyProtection="1">
      <alignment horizontal="center" vertical="center"/>
      <protection locked="0"/>
    </xf>
    <xf numFmtId="0" fontId="16" fillId="0" borderId="0" xfId="0" applyFont="1"/>
    <xf numFmtId="0" fontId="20" fillId="3" borderId="0" xfId="1" applyFont="1" applyFill="1" applyBorder="1"/>
    <xf numFmtId="0" fontId="19" fillId="0" borderId="0" xfId="0" applyFont="1"/>
    <xf numFmtId="0" fontId="13" fillId="0" borderId="0" xfId="0" applyFont="1"/>
    <xf numFmtId="0" fontId="13" fillId="0" borderId="0" xfId="0" applyFont="1" applyBorder="1"/>
    <xf numFmtId="0" fontId="13" fillId="0" borderId="0" xfId="0" applyFont="1" applyFill="1" applyBorder="1"/>
    <xf numFmtId="0" fontId="16" fillId="0" borderId="0" xfId="0" applyFont="1" applyFill="1"/>
    <xf numFmtId="0" fontId="21" fillId="0" borderId="0" xfId="2" applyFont="1" applyFill="1" applyBorder="1"/>
    <xf numFmtId="0" fontId="21" fillId="0" borderId="0" xfId="0" applyFont="1" applyFill="1" applyBorder="1" applyAlignment="1">
      <alignment vertical="center"/>
    </xf>
    <xf numFmtId="0" fontId="13" fillId="0" borderId="0" xfId="0" applyFont="1" applyFill="1"/>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4" fillId="0" borderId="0" xfId="0" applyFont="1" applyAlignment="1">
      <alignment horizontal="right"/>
    </xf>
    <xf numFmtId="0" fontId="3" fillId="0" borderId="0" xfId="0" applyFont="1" applyBorder="1"/>
    <xf numFmtId="0" fontId="0" fillId="0" borderId="0" xfId="0" applyFont="1"/>
    <xf numFmtId="164" fontId="3" fillId="3" borderId="2" xfId="0" applyNumberFormat="1" applyFont="1" applyFill="1" applyBorder="1" applyAlignment="1" applyProtection="1">
      <alignment horizontal="center" vertical="center"/>
      <protection locked="0"/>
    </xf>
    <xf numFmtId="164" fontId="3" fillId="3" borderId="3" xfId="0" applyNumberFormat="1" applyFont="1" applyFill="1" applyBorder="1" applyAlignment="1" applyProtection="1">
      <alignment horizontal="center" vertical="center"/>
      <protection locked="0"/>
    </xf>
    <xf numFmtId="164" fontId="3" fillId="3" borderId="30" xfId="0" applyNumberFormat="1" applyFont="1" applyFill="1" applyBorder="1" applyAlignment="1" applyProtection="1">
      <alignment horizontal="center" vertical="center" wrapText="1"/>
      <protection locked="0"/>
    </xf>
    <xf numFmtId="164" fontId="3" fillId="4" borderId="23" xfId="0" applyNumberFormat="1" applyFont="1" applyFill="1" applyBorder="1" applyAlignment="1" applyProtection="1">
      <alignment horizontal="center" vertical="center"/>
      <protection locked="0"/>
    </xf>
    <xf numFmtId="164" fontId="3" fillId="4" borderId="24" xfId="0" applyNumberFormat="1" applyFont="1" applyFill="1" applyBorder="1" applyAlignment="1" applyProtection="1">
      <alignment horizontal="center" vertical="center"/>
      <protection locked="0"/>
    </xf>
    <xf numFmtId="0" fontId="3" fillId="0" borderId="38" xfId="0" applyFont="1" applyBorder="1" applyAlignment="1" applyProtection="1">
      <alignment horizontal="left" vertical="center" wrapText="1"/>
    </xf>
    <xf numFmtId="164" fontId="3" fillId="3" borderId="23" xfId="0" applyNumberFormat="1" applyFont="1" applyFill="1" applyBorder="1" applyAlignment="1" applyProtection="1">
      <alignment horizontal="center" vertical="center"/>
      <protection locked="0"/>
    </xf>
    <xf numFmtId="164" fontId="3" fillId="3" borderId="24" xfId="0" applyNumberFormat="1" applyFont="1" applyFill="1" applyBorder="1" applyAlignment="1" applyProtection="1">
      <alignment horizontal="center" vertical="center"/>
      <protection locked="0"/>
    </xf>
    <xf numFmtId="164" fontId="3" fillId="3" borderId="5" xfId="0" applyNumberFormat="1" applyFont="1" applyFill="1" applyBorder="1" applyAlignment="1" applyProtection="1">
      <alignment horizontal="center" vertical="center"/>
      <protection locked="0"/>
    </xf>
    <xf numFmtId="164" fontId="3" fillId="3" borderId="1" xfId="0" applyNumberFormat="1" applyFont="1" applyFill="1" applyBorder="1" applyAlignment="1" applyProtection="1">
      <alignment horizontal="center" vertical="center"/>
      <protection locked="0"/>
    </xf>
    <xf numFmtId="164" fontId="3" fillId="3" borderId="7" xfId="0" applyNumberFormat="1" applyFont="1" applyFill="1" applyBorder="1" applyAlignment="1" applyProtection="1">
      <alignment horizontal="center" vertical="center"/>
      <protection locked="0"/>
    </xf>
    <xf numFmtId="164" fontId="3" fillId="3" borderId="18" xfId="0" applyNumberFormat="1" applyFont="1" applyFill="1" applyBorder="1" applyAlignment="1" applyProtection="1">
      <alignment horizontal="center" vertical="center"/>
      <protection locked="0"/>
    </xf>
    <xf numFmtId="164" fontId="3" fillId="4" borderId="43" xfId="0" applyNumberFormat="1" applyFont="1" applyFill="1" applyBorder="1" applyAlignment="1" applyProtection="1">
      <alignment horizontal="center" vertical="center"/>
      <protection locked="0"/>
    </xf>
    <xf numFmtId="164" fontId="3" fillId="4" borderId="44" xfId="0" applyNumberFormat="1" applyFont="1" applyFill="1" applyBorder="1" applyAlignment="1" applyProtection="1">
      <alignment horizontal="center" vertical="center"/>
      <protection locked="0"/>
    </xf>
    <xf numFmtId="164" fontId="3" fillId="4" borderId="34" xfId="0" applyNumberFormat="1" applyFont="1" applyFill="1" applyBorder="1" applyAlignment="1" applyProtection="1">
      <alignment horizontal="center" vertical="center"/>
      <protection locked="0"/>
    </xf>
    <xf numFmtId="0" fontId="0" fillId="0" borderId="0" xfId="0" applyFont="1" applyBorder="1"/>
    <xf numFmtId="167" fontId="4" fillId="3" borderId="0" xfId="0" applyNumberFormat="1" applyFont="1" applyFill="1" applyBorder="1" applyAlignment="1">
      <alignment horizontal="left" vertical="center"/>
    </xf>
    <xf numFmtId="0" fontId="4" fillId="0" borderId="0" xfId="0" applyFont="1" applyFill="1" applyBorder="1" applyAlignment="1">
      <alignment vertical="center"/>
    </xf>
    <xf numFmtId="0" fontId="0" fillId="0" borderId="0" xfId="0" applyFont="1" applyFill="1" applyBorder="1"/>
    <xf numFmtId="0" fontId="0" fillId="0" borderId="0" xfId="0" applyFont="1" applyFill="1"/>
    <xf numFmtId="0" fontId="0" fillId="0" borderId="47" xfId="0" applyFont="1" applyBorder="1"/>
    <xf numFmtId="0" fontId="3" fillId="6" borderId="51" xfId="0" applyFont="1" applyFill="1" applyBorder="1" applyAlignment="1" applyProtection="1">
      <alignment horizontal="center" vertical="center"/>
      <protection locked="0"/>
    </xf>
    <xf numFmtId="164" fontId="3" fillId="4" borderId="31" xfId="0" applyNumberFormat="1" applyFont="1" applyFill="1" applyBorder="1" applyAlignment="1" applyProtection="1">
      <alignment horizontal="center" vertical="center" wrapText="1"/>
      <protection locked="0"/>
    </xf>
    <xf numFmtId="0" fontId="6" fillId="0" borderId="42" xfId="1" applyFont="1" applyBorder="1" applyAlignment="1"/>
    <xf numFmtId="0" fontId="11" fillId="0" borderId="42" xfId="1" applyFont="1" applyBorder="1"/>
    <xf numFmtId="0" fontId="0" fillId="0" borderId="53" xfId="0" applyFont="1" applyBorder="1"/>
    <xf numFmtId="0" fontId="18" fillId="0" borderId="42" xfId="1" applyFont="1" applyBorder="1" applyAlignment="1"/>
    <xf numFmtId="0" fontId="23" fillId="0" borderId="42" xfId="1" applyFont="1" applyBorder="1"/>
    <xf numFmtId="0" fontId="24" fillId="0" borderId="0" xfId="0" applyFont="1"/>
    <xf numFmtId="0" fontId="10" fillId="5" borderId="20" xfId="0" applyFont="1" applyFill="1" applyBorder="1" applyAlignment="1">
      <alignment horizontal="left" vertical="center"/>
    </xf>
    <xf numFmtId="0" fontId="10" fillId="5" borderId="28" xfId="0" applyFont="1" applyFill="1" applyBorder="1" applyAlignment="1">
      <alignment horizontal="center" vertical="center"/>
    </xf>
    <xf numFmtId="0" fontId="10" fillId="5" borderId="29" xfId="0" applyFont="1" applyFill="1" applyBorder="1" applyAlignment="1">
      <alignment horizontal="center"/>
    </xf>
    <xf numFmtId="0" fontId="3" fillId="6" borderId="0" xfId="0" applyFont="1" applyFill="1" applyBorder="1" applyAlignment="1" applyProtection="1">
      <alignment horizontal="left" vertical="center"/>
      <protection locked="0"/>
    </xf>
    <xf numFmtId="0" fontId="25" fillId="0" borderId="0" xfId="1" applyFont="1" applyBorder="1" applyAlignment="1"/>
    <xf numFmtId="165" fontId="13" fillId="0" borderId="0" xfId="0" applyNumberFormat="1" applyFont="1"/>
    <xf numFmtId="0" fontId="19" fillId="3" borderId="0" xfId="0" applyFont="1" applyFill="1" applyBorder="1"/>
    <xf numFmtId="0" fontId="16" fillId="0" borderId="0" xfId="0" applyFont="1" applyAlignment="1">
      <alignment horizontal="center" vertical="center"/>
    </xf>
    <xf numFmtId="0" fontId="13" fillId="3" borderId="0" xfId="0" applyNumberFormat="1" applyFont="1" applyFill="1" applyBorder="1" applyAlignment="1">
      <alignment horizontal="center" vertical="center"/>
    </xf>
    <xf numFmtId="0" fontId="26" fillId="0" borderId="0" xfId="0" applyNumberFormat="1" applyFont="1" applyAlignment="1">
      <alignment horizontal="center" vertical="center"/>
    </xf>
    <xf numFmtId="0" fontId="26" fillId="0" borderId="0" xfId="0" applyFont="1" applyAlignment="1">
      <alignment horizontal="center" vertical="center"/>
    </xf>
    <xf numFmtId="0" fontId="4" fillId="0" borderId="0" xfId="0" applyFont="1" applyFill="1" applyBorder="1"/>
    <xf numFmtId="0" fontId="4" fillId="0" borderId="0" xfId="0" applyFont="1" applyFill="1" applyBorder="1" applyAlignment="1">
      <alignment horizontal="center" vertical="center"/>
    </xf>
    <xf numFmtId="164" fontId="27" fillId="3" borderId="30" xfId="0" applyNumberFormat="1" applyFont="1" applyFill="1" applyBorder="1" applyAlignment="1" applyProtection="1">
      <alignment horizontal="center" vertical="center"/>
      <protection locked="0"/>
    </xf>
    <xf numFmtId="164" fontId="27" fillId="4" borderId="25" xfId="0" applyNumberFormat="1" applyFont="1" applyFill="1" applyBorder="1" applyAlignment="1" applyProtection="1">
      <alignment horizontal="center" vertical="center"/>
      <protection locked="0"/>
    </xf>
    <xf numFmtId="164" fontId="27" fillId="3" borderId="25" xfId="0" applyNumberFormat="1" applyFont="1" applyFill="1" applyBorder="1" applyAlignment="1" applyProtection="1">
      <alignment horizontal="center" vertical="center"/>
      <protection locked="0"/>
    </xf>
    <xf numFmtId="164" fontId="27" fillId="3" borderId="6" xfId="0" applyNumberFormat="1" applyFont="1" applyFill="1" applyBorder="1" applyAlignment="1" applyProtection="1">
      <alignment horizontal="center" vertical="center"/>
      <protection locked="0"/>
    </xf>
    <xf numFmtId="164" fontId="16" fillId="0" borderId="0" xfId="0" applyNumberFormat="1" applyFont="1" applyAlignment="1">
      <alignment horizontal="center" vertical="center"/>
    </xf>
    <xf numFmtId="0" fontId="4" fillId="5" borderId="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45" xfId="0" applyFont="1" applyFill="1" applyBorder="1" applyAlignment="1">
      <alignment horizontal="center" vertical="center" wrapText="1"/>
    </xf>
    <xf numFmtId="0" fontId="22" fillId="5" borderId="48" xfId="0" applyFont="1" applyFill="1" applyBorder="1" applyAlignment="1">
      <alignment horizontal="center" textRotation="90"/>
    </xf>
    <xf numFmtId="0" fontId="22" fillId="5" borderId="3" xfId="0" applyFont="1" applyFill="1" applyBorder="1" applyAlignment="1">
      <alignment horizontal="center" textRotation="90"/>
    </xf>
    <xf numFmtId="0" fontId="3" fillId="5" borderId="49" xfId="0" applyFont="1" applyFill="1" applyBorder="1" applyAlignment="1">
      <alignment vertical="center" textRotation="90" wrapText="1"/>
    </xf>
    <xf numFmtId="164" fontId="3" fillId="4" borderId="52" xfId="0" applyNumberFormat="1" applyFont="1" applyFill="1" applyBorder="1" applyAlignment="1" applyProtection="1">
      <alignment horizontal="center" vertical="center"/>
      <protection locked="0"/>
    </xf>
    <xf numFmtId="164" fontId="27" fillId="4" borderId="19" xfId="0" applyNumberFormat="1" applyFont="1" applyFill="1" applyBorder="1" applyAlignment="1" applyProtection="1">
      <alignment horizontal="center" vertical="center"/>
      <protection locked="0"/>
    </xf>
    <xf numFmtId="164" fontId="27" fillId="3" borderId="31" xfId="0" applyNumberFormat="1" applyFont="1" applyFill="1" applyBorder="1" applyAlignment="1" applyProtection="1">
      <alignment horizontal="center" vertical="center"/>
      <protection locked="0"/>
    </xf>
    <xf numFmtId="0" fontId="17" fillId="0" borderId="2" xfId="3" applyFill="1" applyBorder="1" applyProtection="1">
      <protection locked="0"/>
    </xf>
    <xf numFmtId="0" fontId="17" fillId="4" borderId="5" xfId="3" applyFill="1" applyBorder="1" applyProtection="1">
      <protection locked="0"/>
    </xf>
    <xf numFmtId="0" fontId="17" fillId="0" borderId="5" xfId="3" applyFill="1" applyBorder="1" applyProtection="1">
      <protection locked="0"/>
    </xf>
    <xf numFmtId="0" fontId="17" fillId="4" borderId="7" xfId="3" applyFill="1" applyBorder="1" applyProtection="1">
      <protection locked="0"/>
    </xf>
    <xf numFmtId="0" fontId="18" fillId="0" borderId="0" xfId="1" applyFont="1" applyBorder="1" applyAlignment="1"/>
    <xf numFmtId="0" fontId="6" fillId="0" borderId="0" xfId="1" applyFont="1" applyBorder="1" applyAlignment="1"/>
    <xf numFmtId="0" fontId="3" fillId="0" borderId="0" xfId="0" applyFont="1" applyFill="1" applyBorder="1" applyAlignment="1" applyProtection="1">
      <alignment horizontal="center" vertical="center"/>
    </xf>
    <xf numFmtId="0" fontId="10" fillId="0" borderId="0" xfId="0" applyFont="1" applyBorder="1" applyAlignment="1">
      <alignment horizontal="left" vertical="center"/>
    </xf>
    <xf numFmtId="0" fontId="5" fillId="0" borderId="0" xfId="0" applyFont="1" applyBorder="1" applyAlignment="1">
      <alignment horizontal="center" vertical="center"/>
    </xf>
    <xf numFmtId="166" fontId="5" fillId="0" borderId="0" xfId="0" applyNumberFormat="1" applyFont="1" applyBorder="1" applyAlignment="1">
      <alignment horizontal="center" vertical="center"/>
    </xf>
    <xf numFmtId="0" fontId="4" fillId="0" borderId="0" xfId="2" applyFont="1" applyBorder="1"/>
    <xf numFmtId="0" fontId="3" fillId="0" borderId="0" xfId="0" applyFont="1" applyFill="1"/>
    <xf numFmtId="0" fontId="4" fillId="0" borderId="0" xfId="0" applyFont="1" applyBorder="1" applyAlignment="1">
      <alignment horizontal="left" vertical="center"/>
    </xf>
    <xf numFmtId="0" fontId="3" fillId="0" borderId="0" xfId="0" applyFont="1" applyBorder="1" applyAlignment="1">
      <alignment horizontal="center" vertical="center"/>
    </xf>
    <xf numFmtId="166" fontId="3" fillId="0" borderId="0" xfId="0" applyNumberFormat="1" applyFont="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64" fontId="3" fillId="4" borderId="1" xfId="0" applyNumberFormat="1" applyFont="1" applyFill="1" applyBorder="1" applyAlignment="1" applyProtection="1">
      <alignment horizontal="center" vertical="center"/>
      <protection locked="0"/>
    </xf>
    <xf numFmtId="0" fontId="5" fillId="0" borderId="38" xfId="0" applyFont="1" applyBorder="1" applyAlignment="1" applyProtection="1">
      <alignment horizontal="left" vertical="center" wrapText="1"/>
    </xf>
    <xf numFmtId="0" fontId="5" fillId="4" borderId="38" xfId="0" applyFont="1" applyFill="1" applyBorder="1" applyAlignment="1" applyProtection="1">
      <alignment horizontal="left" vertical="center" wrapText="1"/>
    </xf>
    <xf numFmtId="0" fontId="3" fillId="6" borderId="13" xfId="0" applyFont="1" applyFill="1" applyBorder="1" applyAlignment="1" applyProtection="1">
      <alignment horizontal="center" vertical="center"/>
      <protection locked="0"/>
    </xf>
    <xf numFmtId="0" fontId="3" fillId="6" borderId="31" xfId="0" applyFont="1" applyFill="1" applyBorder="1" applyAlignment="1" applyProtection="1">
      <alignment horizontal="center" vertical="center"/>
      <protection locked="0"/>
    </xf>
    <xf numFmtId="164" fontId="3" fillId="4" borderId="5" xfId="0" applyNumberFormat="1" applyFont="1" applyFill="1" applyBorder="1" applyAlignment="1" applyProtection="1">
      <alignment horizontal="center" vertical="center"/>
      <protection locked="0"/>
    </xf>
    <xf numFmtId="164" fontId="27" fillId="4" borderId="6" xfId="0" applyNumberFormat="1" applyFont="1" applyFill="1" applyBorder="1" applyAlignment="1" applyProtection="1">
      <alignment horizontal="center" vertical="center"/>
      <protection locked="0"/>
    </xf>
    <xf numFmtId="0" fontId="3" fillId="6" borderId="30" xfId="0" applyFont="1" applyFill="1" applyBorder="1" applyAlignment="1" applyProtection="1">
      <alignment horizontal="center" vertical="center"/>
      <protection locked="0"/>
    </xf>
    <xf numFmtId="0" fontId="3" fillId="0" borderId="59" xfId="0" applyFont="1" applyBorder="1" applyAlignment="1" applyProtection="1">
      <alignment horizontal="left" vertical="center" wrapText="1"/>
    </xf>
    <xf numFmtId="0" fontId="3" fillId="4" borderId="22" xfId="0" applyFont="1" applyFill="1" applyBorder="1" applyAlignment="1" applyProtection="1">
      <alignment horizontal="left" vertical="center" wrapText="1"/>
    </xf>
    <xf numFmtId="0" fontId="5" fillId="4" borderId="22" xfId="0" applyFont="1" applyFill="1" applyBorder="1" applyAlignment="1" applyProtection="1">
      <alignment horizontal="left" vertical="center" wrapText="1"/>
    </xf>
    <xf numFmtId="164" fontId="3" fillId="4" borderId="61" xfId="0" applyNumberFormat="1" applyFont="1" applyFill="1" applyBorder="1" applyAlignment="1" applyProtection="1">
      <alignment horizontal="center" vertical="center"/>
      <protection locked="0"/>
    </xf>
    <xf numFmtId="164" fontId="3" fillId="3" borderId="62" xfId="0" applyNumberFormat="1" applyFont="1" applyFill="1" applyBorder="1" applyAlignment="1" applyProtection="1">
      <alignment horizontal="center" vertical="center"/>
      <protection locked="0"/>
    </xf>
    <xf numFmtId="164" fontId="3" fillId="3" borderId="61" xfId="0" applyNumberFormat="1" applyFont="1" applyFill="1" applyBorder="1" applyAlignment="1" applyProtection="1">
      <alignment horizontal="center" vertical="center"/>
      <protection locked="0"/>
    </xf>
    <xf numFmtId="164" fontId="3" fillId="4" borderId="63" xfId="0" applyNumberFormat="1" applyFont="1" applyFill="1" applyBorder="1" applyAlignment="1" applyProtection="1">
      <alignment horizontal="center" vertical="center"/>
      <protection locked="0"/>
    </xf>
    <xf numFmtId="0" fontId="5" fillId="0" borderId="41" xfId="0" applyFont="1" applyBorder="1" applyAlignment="1" applyProtection="1">
      <alignment horizontal="left" vertical="center" wrapText="1"/>
    </xf>
    <xf numFmtId="0" fontId="4" fillId="5" borderId="37"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64" xfId="0" applyFont="1" applyFill="1" applyBorder="1" applyAlignment="1">
      <alignment horizontal="center" vertical="center" wrapText="1"/>
    </xf>
    <xf numFmtId="164" fontId="27" fillId="3" borderId="4" xfId="0" applyNumberFormat="1" applyFont="1" applyFill="1" applyBorder="1" applyAlignment="1" applyProtection="1">
      <alignment horizontal="center" vertical="center"/>
      <protection locked="0"/>
    </xf>
    <xf numFmtId="164" fontId="3" fillId="4" borderId="18" xfId="0" applyNumberFormat="1" applyFont="1" applyFill="1" applyBorder="1" applyAlignment="1" applyProtection="1">
      <alignment horizontal="center" vertical="center"/>
      <protection locked="0"/>
    </xf>
    <xf numFmtId="164" fontId="27" fillId="4" borderId="26" xfId="0" applyNumberFormat="1" applyFont="1" applyFill="1" applyBorder="1" applyAlignment="1" applyProtection="1">
      <alignment horizontal="center" vertical="center"/>
      <protection locked="0"/>
    </xf>
    <xf numFmtId="164" fontId="3" fillId="4" borderId="7" xfId="0" applyNumberFormat="1" applyFont="1" applyFill="1" applyBorder="1" applyAlignment="1" applyProtection="1">
      <alignment horizontal="center" vertical="center"/>
      <protection locked="0"/>
    </xf>
    <xf numFmtId="0" fontId="3" fillId="0" borderId="0" xfId="0" applyFont="1" applyBorder="1" applyProtection="1"/>
    <xf numFmtId="0" fontId="3" fillId="0" borderId="0" xfId="0" applyFont="1" applyProtection="1"/>
    <xf numFmtId="0" fontId="5" fillId="0" borderId="57" xfId="0" applyFont="1" applyBorder="1" applyAlignment="1" applyProtection="1">
      <alignment horizontal="left" vertical="center" wrapText="1"/>
    </xf>
    <xf numFmtId="0" fontId="0" fillId="0" borderId="0" xfId="0" applyFill="1"/>
    <xf numFmtId="0" fontId="5" fillId="4" borderId="57" xfId="0" applyFont="1" applyFill="1" applyBorder="1" applyAlignment="1" applyProtection="1">
      <alignment horizontal="left" vertical="center" wrapText="1"/>
    </xf>
    <xf numFmtId="0" fontId="0" fillId="3" borderId="0" xfId="0" applyFont="1" applyFill="1"/>
    <xf numFmtId="0" fontId="3" fillId="3" borderId="0" xfId="0" applyFont="1" applyFill="1"/>
    <xf numFmtId="0" fontId="5" fillId="3" borderId="38" xfId="0" applyFont="1" applyFill="1" applyBorder="1" applyAlignment="1" applyProtection="1">
      <alignment horizontal="left" vertical="center" wrapText="1"/>
    </xf>
    <xf numFmtId="0" fontId="3" fillId="0" borderId="0" xfId="0" applyFont="1" applyAlignment="1" applyProtection="1">
      <alignment vertical="top"/>
    </xf>
    <xf numFmtId="0" fontId="3" fillId="0" borderId="0" xfId="0" applyFont="1" applyAlignment="1" applyProtection="1">
      <alignment vertical="top" wrapText="1"/>
    </xf>
    <xf numFmtId="49" fontId="3" fillId="0" borderId="0" xfId="0" applyNumberFormat="1" applyFont="1" applyAlignment="1" applyProtection="1">
      <alignment vertical="top" wrapText="1"/>
    </xf>
    <xf numFmtId="0" fontId="6" fillId="0" borderId="11" xfId="1" applyFont="1" applyAlignment="1" applyProtection="1">
      <alignment vertical="top" wrapText="1"/>
    </xf>
    <xf numFmtId="49" fontId="36" fillId="0" borderId="11" xfId="1" applyNumberFormat="1" applyFont="1" applyAlignment="1" applyProtection="1">
      <alignment vertical="top" wrapText="1"/>
    </xf>
    <xf numFmtId="0" fontId="0" fillId="0" borderId="0" xfId="0" applyAlignment="1" applyProtection="1">
      <alignment wrapText="1"/>
    </xf>
    <xf numFmtId="0" fontId="3" fillId="0" borderId="0" xfId="0" applyFont="1" applyAlignment="1" applyProtection="1">
      <alignment wrapText="1"/>
    </xf>
    <xf numFmtId="49" fontId="3" fillId="0" borderId="22" xfId="0" applyNumberFormat="1" applyFont="1" applyFill="1" applyBorder="1" applyAlignment="1" applyProtection="1">
      <alignment horizontal="left" vertical="top" wrapText="1"/>
    </xf>
    <xf numFmtId="49" fontId="39" fillId="0" borderId="60" xfId="3" quotePrefix="1" applyNumberFormat="1" applyFont="1" applyFill="1" applyBorder="1" applyAlignment="1" applyProtection="1">
      <alignment horizontal="left" vertical="top" wrapText="1"/>
      <protection locked="0"/>
    </xf>
    <xf numFmtId="49" fontId="39" fillId="0" borderId="58" xfId="3" quotePrefix="1" applyNumberFormat="1" applyFont="1" applyFill="1" applyBorder="1" applyAlignment="1" applyProtection="1">
      <alignment horizontal="left" vertical="top" wrapText="1"/>
      <protection locked="0"/>
    </xf>
    <xf numFmtId="49" fontId="39" fillId="0" borderId="66" xfId="3" quotePrefix="1" applyNumberFormat="1" applyFont="1" applyFill="1" applyBorder="1" applyAlignment="1" applyProtection="1">
      <alignment horizontal="left" vertical="top" wrapText="1"/>
      <protection locked="0"/>
    </xf>
    <xf numFmtId="49" fontId="39" fillId="0" borderId="22" xfId="3" quotePrefix="1" applyNumberFormat="1" applyFont="1" applyFill="1" applyBorder="1" applyAlignment="1" applyProtection="1">
      <alignment horizontal="left" vertical="top" wrapText="1"/>
      <protection locked="0"/>
    </xf>
    <xf numFmtId="0" fontId="18" fillId="0" borderId="42" xfId="1" applyFont="1" applyBorder="1" applyAlignment="1" applyProtection="1"/>
    <xf numFmtId="0" fontId="6" fillId="0" borderId="42" xfId="1" applyFont="1" applyBorder="1" applyAlignment="1" applyProtection="1"/>
    <xf numFmtId="0" fontId="13" fillId="0" borderId="0" xfId="0" applyFont="1" applyProtection="1"/>
    <xf numFmtId="0" fontId="16" fillId="0" borderId="0" xfId="0" applyFont="1" applyProtection="1"/>
    <xf numFmtId="0" fontId="12" fillId="0" borderId="0" xfId="0" applyFont="1" applyBorder="1" applyAlignment="1" applyProtection="1">
      <alignment vertical="center"/>
    </xf>
    <xf numFmtId="0" fontId="4" fillId="0" borderId="0" xfId="0" applyFont="1" applyProtection="1"/>
    <xf numFmtId="0" fontId="23" fillId="0" borderId="42" xfId="1" applyFont="1" applyBorder="1" applyProtection="1"/>
    <xf numFmtId="0" fontId="11" fillId="0" borderId="42" xfId="1" applyFont="1" applyBorder="1" applyProtection="1"/>
    <xf numFmtId="165" fontId="3" fillId="0" borderId="0" xfId="0" applyNumberFormat="1" applyFont="1" applyProtection="1"/>
    <xf numFmtId="0" fontId="4" fillId="2" borderId="20" xfId="0" applyFont="1" applyFill="1" applyBorder="1" applyAlignment="1" applyProtection="1">
      <alignment horizontal="left" vertical="center"/>
    </xf>
    <xf numFmtId="0" fontId="4" fillId="2" borderId="28" xfId="0" applyFont="1" applyFill="1" applyBorder="1" applyAlignment="1" applyProtection="1">
      <alignment horizontal="center" vertical="center"/>
    </xf>
    <xf numFmtId="0" fontId="4" fillId="2" borderId="29" xfId="0" applyFont="1" applyFill="1" applyBorder="1" applyAlignment="1" applyProtection="1">
      <alignment horizontal="center"/>
    </xf>
    <xf numFmtId="0" fontId="16" fillId="0" borderId="0" xfId="0" applyFont="1" applyAlignment="1" applyProtection="1">
      <alignment horizontal="left"/>
    </xf>
    <xf numFmtId="165" fontId="5" fillId="0" borderId="3" xfId="0" applyNumberFormat="1" applyFont="1" applyBorder="1" applyAlignment="1" applyProtection="1">
      <alignment horizontal="center" vertical="center"/>
    </xf>
    <xf numFmtId="0" fontId="5" fillId="0" borderId="3" xfId="0" applyFont="1" applyBorder="1" applyAlignment="1" applyProtection="1">
      <alignment horizontal="center" vertical="center"/>
    </xf>
    <xf numFmtId="166" fontId="5" fillId="0" borderId="4" xfId="0" applyNumberFormat="1" applyFont="1" applyBorder="1" applyAlignment="1" applyProtection="1">
      <alignment horizontal="center" vertical="center"/>
    </xf>
    <xf numFmtId="0" fontId="16" fillId="0" borderId="0" xfId="0" applyFont="1" applyAlignment="1" applyProtection="1">
      <alignment horizontal="left" vertical="center"/>
    </xf>
    <xf numFmtId="165" fontId="5" fillId="4" borderId="1" xfId="0" applyNumberFormat="1" applyFont="1" applyFill="1" applyBorder="1" applyAlignment="1" applyProtection="1">
      <alignment horizontal="center" vertical="center"/>
    </xf>
    <xf numFmtId="166" fontId="5" fillId="4" borderId="6" xfId="0" applyNumberFormat="1" applyFont="1" applyFill="1" applyBorder="1" applyAlignment="1" applyProtection="1">
      <alignment horizontal="center" vertical="center"/>
    </xf>
    <xf numFmtId="165" fontId="5" fillId="0" borderId="1" xfId="0" applyNumberFormat="1" applyFont="1" applyBorder="1" applyAlignment="1" applyProtection="1">
      <alignment horizontal="center" vertical="center"/>
    </xf>
    <xf numFmtId="0" fontId="5" fillId="0" borderId="1" xfId="0" applyFont="1" applyBorder="1" applyAlignment="1" applyProtection="1">
      <alignment horizontal="center" vertical="center"/>
    </xf>
    <xf numFmtId="166" fontId="5" fillId="0" borderId="6" xfId="0" applyNumberFormat="1" applyFont="1" applyBorder="1" applyAlignment="1" applyProtection="1">
      <alignment horizontal="center" vertical="center"/>
    </xf>
    <xf numFmtId="0" fontId="5" fillId="4" borderId="1" xfId="0" applyFont="1" applyFill="1" applyBorder="1" applyAlignment="1" applyProtection="1">
      <alignment horizontal="center" vertical="center"/>
    </xf>
    <xf numFmtId="0" fontId="13" fillId="0" borderId="0" xfId="0" applyFont="1" applyAlignment="1" applyProtection="1">
      <alignment horizontal="left" vertical="center"/>
    </xf>
    <xf numFmtId="165" fontId="5" fillId="4" borderId="18" xfId="0" applyNumberFormat="1"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166" fontId="5" fillId="4" borderId="26" xfId="0" applyNumberFormat="1" applyFont="1" applyFill="1" applyBorder="1" applyAlignment="1" applyProtection="1">
      <alignment horizontal="center" vertical="center"/>
    </xf>
    <xf numFmtId="0" fontId="4" fillId="0" borderId="23" xfId="0" applyFont="1" applyBorder="1" applyAlignment="1" applyProtection="1">
      <alignment horizontal="left" vertical="center"/>
    </xf>
    <xf numFmtId="0" fontId="5" fillId="0" borderId="24" xfId="0" applyFont="1" applyBorder="1" applyAlignment="1" applyProtection="1">
      <alignment horizontal="center" vertical="center"/>
    </xf>
    <xf numFmtId="166" fontId="5" fillId="0" borderId="27" xfId="0" applyNumberFormat="1" applyFont="1" applyBorder="1" applyAlignment="1" applyProtection="1">
      <alignment horizontal="center" vertical="center"/>
    </xf>
    <xf numFmtId="0" fontId="4" fillId="0" borderId="5" xfId="0" applyFont="1" applyBorder="1" applyAlignment="1" applyProtection="1">
      <alignment horizontal="left" vertical="center"/>
    </xf>
    <xf numFmtId="0" fontId="4" fillId="8" borderId="8" xfId="0" applyFont="1" applyFill="1" applyBorder="1" applyProtection="1"/>
    <xf numFmtId="165" fontId="10" fillId="8" borderId="9" xfId="0" applyNumberFormat="1" applyFont="1" applyFill="1" applyBorder="1" applyAlignment="1" applyProtection="1">
      <alignment horizontal="center" vertical="center"/>
    </xf>
    <xf numFmtId="0" fontId="10" fillId="8" borderId="9" xfId="0" applyFont="1" applyFill="1" applyBorder="1" applyAlignment="1" applyProtection="1">
      <alignment horizontal="center" vertical="center"/>
    </xf>
    <xf numFmtId="166" fontId="10" fillId="8" borderId="10" xfId="0" applyNumberFormat="1" applyFont="1" applyFill="1" applyBorder="1" applyAlignment="1" applyProtection="1">
      <alignment horizontal="center" vertical="center"/>
    </xf>
    <xf numFmtId="0" fontId="4" fillId="7" borderId="15" xfId="0" applyFont="1" applyFill="1" applyBorder="1" applyAlignment="1" applyProtection="1"/>
    <xf numFmtId="0" fontId="3" fillId="7" borderId="16" xfId="0" applyFont="1" applyFill="1" applyBorder="1" applyAlignment="1" applyProtection="1"/>
    <xf numFmtId="0" fontId="3" fillId="7" borderId="32" xfId="0" applyFont="1" applyFill="1" applyBorder="1" applyAlignment="1" applyProtection="1"/>
    <xf numFmtId="0" fontId="5" fillId="0" borderId="0" xfId="0" applyFont="1" applyProtection="1"/>
    <xf numFmtId="0" fontId="14" fillId="0" borderId="0" xfId="0" applyFont="1" applyProtection="1"/>
    <xf numFmtId="0" fontId="30" fillId="0" borderId="42" xfId="1" applyFont="1" applyBorder="1" applyProtection="1"/>
    <xf numFmtId="0" fontId="26" fillId="0" borderId="0" xfId="1" applyFont="1" applyBorder="1" applyProtection="1"/>
    <xf numFmtId="0" fontId="10" fillId="0" borderId="0" xfId="2" applyFont="1" applyBorder="1" applyProtection="1"/>
    <xf numFmtId="0" fontId="21" fillId="0" borderId="0" xfId="2" applyFont="1" applyBorder="1" applyProtection="1"/>
    <xf numFmtId="0" fontId="28" fillId="0" borderId="0" xfId="0" applyFont="1" applyAlignment="1" applyProtection="1">
      <alignment vertical="center"/>
    </xf>
    <xf numFmtId="0" fontId="5" fillId="0" borderId="0" xfId="0" applyFont="1" applyBorder="1" applyProtection="1"/>
    <xf numFmtId="0" fontId="13" fillId="0" borderId="0" xfId="0" applyFont="1" applyBorder="1" applyProtection="1"/>
    <xf numFmtId="0" fontId="28" fillId="0" borderId="0" xfId="0" applyFont="1" applyAlignment="1" applyProtection="1">
      <alignment vertical="center" wrapText="1"/>
    </xf>
    <xf numFmtId="0" fontId="31" fillId="0" borderId="0" xfId="0" applyFont="1" applyAlignment="1" applyProtection="1">
      <alignment vertical="top"/>
    </xf>
    <xf numFmtId="0" fontId="14" fillId="0" borderId="0" xfId="0" applyFont="1" applyFill="1" applyProtection="1"/>
    <xf numFmtId="0" fontId="16" fillId="0" borderId="0" xfId="0" applyFont="1" applyFill="1" applyProtection="1"/>
    <xf numFmtId="0" fontId="5" fillId="0" borderId="0" xfId="0" applyFont="1" applyFill="1" applyBorder="1" applyProtection="1"/>
    <xf numFmtId="0" fontId="13" fillId="0" borderId="0" xfId="0" applyFont="1" applyFill="1" applyBorder="1" applyProtection="1"/>
    <xf numFmtId="0" fontId="29" fillId="0" borderId="0" xfId="0" applyFont="1" applyAlignment="1" applyProtection="1">
      <alignment vertical="center"/>
    </xf>
    <xf numFmtId="0" fontId="21" fillId="0" borderId="0" xfId="2" applyFont="1" applyFill="1" applyBorder="1" applyProtection="1"/>
    <xf numFmtId="0" fontId="21" fillId="0" borderId="0" xfId="0" applyFont="1" applyFill="1" applyBorder="1" applyAlignment="1" applyProtection="1">
      <alignment vertical="center"/>
    </xf>
    <xf numFmtId="0" fontId="13" fillId="0" borderId="0" xfId="0" applyFont="1" applyFill="1" applyProtection="1"/>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49" fontId="13" fillId="0" borderId="0" xfId="0" applyNumberFormat="1" applyFont="1" applyFill="1" applyBorder="1" applyAlignment="1" applyProtection="1">
      <alignment horizontal="left" vertical="center"/>
    </xf>
    <xf numFmtId="49" fontId="13" fillId="0" borderId="0" xfId="0" applyNumberFormat="1" applyFont="1" applyFill="1" applyBorder="1" applyAlignment="1" applyProtection="1">
      <alignment horizontal="left" vertical="top"/>
    </xf>
    <xf numFmtId="16" fontId="13" fillId="0" borderId="0" xfId="0" applyNumberFormat="1"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39" fillId="0" borderId="41" xfId="3" applyFont="1" applyBorder="1" applyAlignment="1" applyProtection="1">
      <alignment horizontal="left" vertical="center" wrapText="1"/>
      <protection locked="0"/>
    </xf>
    <xf numFmtId="0" fontId="39" fillId="4" borderId="38" xfId="3" applyFont="1" applyFill="1" applyBorder="1" applyAlignment="1" applyProtection="1">
      <alignment horizontal="left" vertical="center" wrapText="1"/>
      <protection locked="0"/>
    </xf>
    <xf numFmtId="0" fontId="39" fillId="3" borderId="38" xfId="3" applyFont="1" applyFill="1" applyBorder="1" applyAlignment="1" applyProtection="1">
      <alignment horizontal="left" vertical="center" wrapText="1"/>
      <protection locked="0"/>
    </xf>
    <xf numFmtId="0" fontId="39" fillId="4" borderId="40" xfId="3" applyFont="1" applyFill="1" applyBorder="1" applyAlignment="1" applyProtection="1">
      <alignment horizontal="left" vertical="center" wrapText="1"/>
      <protection locked="0"/>
    </xf>
    <xf numFmtId="0" fontId="39" fillId="0" borderId="5" xfId="3" applyFont="1" applyBorder="1" applyAlignment="1" applyProtection="1">
      <alignment horizontal="left" vertical="center" wrapText="1"/>
      <protection locked="0"/>
    </xf>
    <xf numFmtId="0" fontId="17" fillId="9" borderId="0" xfId="3" applyFill="1" applyAlignment="1" applyProtection="1">
      <alignment vertical="center"/>
      <protection locked="0"/>
    </xf>
    <xf numFmtId="0" fontId="0" fillId="0" borderId="0" xfId="0" applyFont="1" applyProtection="1"/>
    <xf numFmtId="49" fontId="3" fillId="0" borderId="66" xfId="0" applyNumberFormat="1" applyFont="1" applyFill="1" applyBorder="1" applyAlignment="1" applyProtection="1">
      <alignment horizontal="left" vertical="top" wrapText="1"/>
    </xf>
    <xf numFmtId="0" fontId="5" fillId="4" borderId="35" xfId="3" applyFont="1" applyFill="1" applyBorder="1" applyAlignment="1" applyProtection="1">
      <alignment horizontal="left" vertical="center" wrapText="1"/>
      <protection locked="0"/>
    </xf>
    <xf numFmtId="0" fontId="3" fillId="6" borderId="25" xfId="0" applyFont="1" applyFill="1" applyBorder="1" applyAlignment="1" applyProtection="1">
      <alignment horizontal="center" vertical="center"/>
      <protection locked="0"/>
    </xf>
    <xf numFmtId="164" fontId="3" fillId="3" borderId="59" xfId="0" applyNumberFormat="1" applyFont="1" applyFill="1" applyBorder="1" applyAlignment="1" applyProtection="1">
      <alignment horizontal="center" vertical="center" wrapText="1"/>
      <protection locked="0"/>
    </xf>
    <xf numFmtId="164" fontId="3" fillId="4" borderId="22" xfId="0" applyNumberFormat="1" applyFont="1" applyFill="1" applyBorder="1" applyAlignment="1" applyProtection="1">
      <alignment horizontal="center" vertical="center" wrapText="1"/>
      <protection locked="0"/>
    </xf>
    <xf numFmtId="164" fontId="3" fillId="3" borderId="22" xfId="0" applyNumberFormat="1" applyFont="1" applyFill="1" applyBorder="1" applyAlignment="1" applyProtection="1">
      <alignment horizontal="center" vertical="center" wrapText="1"/>
      <protection locked="0"/>
    </xf>
    <xf numFmtId="164" fontId="3" fillId="3" borderId="66" xfId="0" applyNumberFormat="1" applyFont="1" applyFill="1" applyBorder="1" applyAlignment="1" applyProtection="1">
      <alignment horizontal="center" vertical="center" wrapText="1"/>
      <protection locked="0"/>
    </xf>
    <xf numFmtId="0" fontId="21" fillId="3" borderId="0" xfId="0" applyNumberFormat="1" applyFont="1" applyFill="1" applyBorder="1" applyAlignment="1">
      <alignment horizontal="center" vertical="center"/>
    </xf>
    <xf numFmtId="0" fontId="3" fillId="0" borderId="33" xfId="0" applyFont="1" applyBorder="1" applyProtection="1"/>
    <xf numFmtId="49" fontId="39" fillId="0" borderId="60" xfId="3" quotePrefix="1" applyNumberFormat="1" applyFont="1" applyBorder="1" applyAlignment="1" applyProtection="1">
      <alignment horizontal="left" vertical="top" wrapText="1"/>
      <protection locked="0"/>
    </xf>
    <xf numFmtId="0" fontId="5" fillId="0" borderId="68" xfId="0" applyFont="1" applyBorder="1" applyAlignment="1" applyProtection="1">
      <alignment vertical="top" wrapText="1"/>
    </xf>
    <xf numFmtId="49" fontId="39" fillId="0" borderId="68" xfId="3" quotePrefix="1" applyNumberFormat="1" applyFont="1" applyBorder="1" applyAlignment="1" applyProtection="1">
      <alignment horizontal="left" vertical="top" wrapText="1"/>
      <protection locked="0"/>
    </xf>
    <xf numFmtId="49" fontId="3" fillId="0" borderId="51" xfId="0" applyNumberFormat="1" applyFont="1" applyFill="1" applyBorder="1" applyAlignment="1" applyProtection="1">
      <alignment horizontal="left" vertical="top" wrapText="1"/>
    </xf>
    <xf numFmtId="49" fontId="39" fillId="0" borderId="51" xfId="3" quotePrefix="1" applyNumberFormat="1" applyFont="1" applyFill="1" applyBorder="1" applyAlignment="1" applyProtection="1">
      <alignment horizontal="left" vertical="top" wrapText="1"/>
      <protection locked="0"/>
    </xf>
    <xf numFmtId="49" fontId="3" fillId="0" borderId="59" xfId="0" applyNumberFormat="1" applyFont="1" applyFill="1" applyBorder="1" applyAlignment="1">
      <alignment horizontal="left" vertical="top" wrapText="1"/>
    </xf>
    <xf numFmtId="0" fontId="5" fillId="0" borderId="60" xfId="0" applyFont="1" applyBorder="1" applyAlignment="1" applyProtection="1">
      <alignment vertical="top" wrapText="1"/>
    </xf>
    <xf numFmtId="0" fontId="14" fillId="0" borderId="0" xfId="0" applyFont="1" applyFill="1" applyBorder="1"/>
    <xf numFmtId="166" fontId="10"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42" fillId="0" borderId="0" xfId="0" applyFont="1" applyFill="1" applyBorder="1"/>
    <xf numFmtId="0" fontId="5" fillId="0" borderId="0" xfId="0" applyFont="1" applyBorder="1"/>
    <xf numFmtId="0" fontId="14" fillId="0" borderId="0" xfId="0" applyFont="1" applyBorder="1"/>
    <xf numFmtId="164" fontId="3" fillId="4" borderId="70" xfId="0" applyNumberFormat="1" applyFont="1" applyFill="1" applyBorder="1" applyAlignment="1" applyProtection="1">
      <alignment horizontal="center" vertical="center"/>
      <protection locked="0"/>
    </xf>
    <xf numFmtId="164" fontId="3" fillId="4" borderId="71" xfId="0" applyNumberFormat="1" applyFont="1" applyFill="1" applyBorder="1" applyAlignment="1" applyProtection="1">
      <alignment horizontal="center" vertical="center"/>
      <protection locked="0"/>
    </xf>
    <xf numFmtId="164" fontId="3" fillId="3" borderId="70" xfId="0" applyNumberFormat="1" applyFont="1" applyFill="1" applyBorder="1" applyAlignment="1" applyProtection="1">
      <alignment horizontal="center" vertical="center"/>
      <protection locked="0"/>
    </xf>
    <xf numFmtId="0" fontId="39" fillId="0" borderId="59" xfId="3" applyFont="1" applyBorder="1" applyAlignment="1" applyProtection="1">
      <alignment wrapText="1"/>
      <protection locked="0"/>
    </xf>
    <xf numFmtId="0" fontId="5" fillId="0" borderId="22" xfId="0" applyFont="1" applyBorder="1" applyAlignment="1" applyProtection="1">
      <alignment horizontal="left" vertical="center" wrapText="1"/>
    </xf>
    <xf numFmtId="0" fontId="5" fillId="0" borderId="58" xfId="0" applyFont="1" applyBorder="1" applyAlignment="1" applyProtection="1">
      <alignment horizontal="left" vertical="center" wrapText="1"/>
    </xf>
    <xf numFmtId="0" fontId="3" fillId="0" borderId="51" xfId="0" applyFont="1" applyBorder="1" applyAlignment="1">
      <alignment vertical="top" wrapText="1"/>
    </xf>
    <xf numFmtId="0" fontId="5" fillId="0" borderId="40" xfId="0" applyFont="1" applyBorder="1" applyAlignment="1" applyProtection="1">
      <alignment horizontal="left" vertical="center" wrapText="1"/>
    </xf>
    <xf numFmtId="0" fontId="3" fillId="0" borderId="22" xfId="0" applyFont="1" applyBorder="1" applyAlignment="1" applyProtection="1">
      <alignment horizontal="left" vertical="center" wrapText="1"/>
    </xf>
    <xf numFmtId="0" fontId="39" fillId="4" borderId="22" xfId="3" applyFont="1" applyFill="1" applyBorder="1" applyAlignment="1" applyProtection="1">
      <alignment horizontal="left" vertical="center" wrapText="1"/>
      <protection locked="0"/>
    </xf>
    <xf numFmtId="0" fontId="39" fillId="3" borderId="22" xfId="3"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xf>
    <xf numFmtId="0" fontId="39" fillId="0" borderId="22" xfId="3" applyFont="1" applyBorder="1" applyAlignment="1">
      <alignment wrapText="1"/>
    </xf>
    <xf numFmtId="0" fontId="39" fillId="3" borderId="51" xfId="3" applyFont="1" applyFill="1" applyBorder="1" applyAlignment="1" applyProtection="1">
      <alignment horizontal="left" vertical="center" wrapText="1"/>
    </xf>
    <xf numFmtId="164" fontId="27" fillId="3" borderId="26" xfId="0" applyNumberFormat="1" applyFont="1" applyFill="1" applyBorder="1" applyAlignment="1" applyProtection="1">
      <alignment horizontal="center" vertical="center"/>
      <protection locked="0"/>
    </xf>
    <xf numFmtId="0" fontId="33" fillId="0" borderId="0" xfId="0" applyFont="1" applyFill="1" applyAlignment="1" applyProtection="1">
      <alignment vertical="center"/>
    </xf>
    <xf numFmtId="0" fontId="29" fillId="0" borderId="0" xfId="0" applyFont="1" applyFill="1" applyAlignment="1" applyProtection="1">
      <alignment vertical="center"/>
    </xf>
    <xf numFmtId="0" fontId="32" fillId="0" borderId="0" xfId="3" applyFont="1" applyFill="1" applyAlignment="1" applyProtection="1">
      <alignment vertical="center"/>
    </xf>
    <xf numFmtId="0" fontId="29" fillId="0" borderId="0" xfId="0" applyFont="1" applyFill="1" applyAlignment="1" applyProtection="1">
      <alignment vertical="center" wrapText="1"/>
    </xf>
    <xf numFmtId="0" fontId="13" fillId="0" borderId="0" xfId="0" applyNumberFormat="1" applyFont="1" applyFill="1" applyAlignment="1" applyProtection="1">
      <alignment horizontal="left" vertical="top" wrapText="1"/>
    </xf>
    <xf numFmtId="49" fontId="13" fillId="0" borderId="0" xfId="0" applyNumberFormat="1" applyFont="1" applyFill="1" applyAlignment="1" applyProtection="1">
      <alignment wrapText="1"/>
    </xf>
    <xf numFmtId="14" fontId="3" fillId="6" borderId="0" xfId="0" applyNumberFormat="1" applyFont="1" applyFill="1" applyProtection="1">
      <protection locked="0"/>
    </xf>
    <xf numFmtId="0" fontId="5" fillId="0" borderId="0" xfId="0" applyFont="1" applyFill="1" applyProtection="1"/>
    <xf numFmtId="14" fontId="3" fillId="0" borderId="0" xfId="0" applyNumberFormat="1" applyFont="1" applyProtection="1"/>
    <xf numFmtId="0" fontId="3" fillId="0" borderId="0" xfId="0" applyFont="1" applyFill="1" applyBorder="1" applyProtection="1"/>
    <xf numFmtId="0" fontId="0" fillId="0" borderId="0" xfId="0" applyFont="1" applyFill="1" applyProtection="1"/>
    <xf numFmtId="164" fontId="3" fillId="4" borderId="2" xfId="0" applyNumberFormat="1" applyFont="1" applyFill="1" applyBorder="1" applyAlignment="1" applyProtection="1">
      <alignment horizontal="center" vertical="center"/>
      <protection locked="0"/>
    </xf>
    <xf numFmtId="164" fontId="3" fillId="4" borderId="3" xfId="0" applyNumberFormat="1" applyFont="1" applyFill="1" applyBorder="1" applyAlignment="1" applyProtection="1">
      <alignment horizontal="center" vertical="center"/>
      <protection locked="0"/>
    </xf>
    <xf numFmtId="164" fontId="27" fillId="4" borderId="4" xfId="0" applyNumberFormat="1" applyFont="1" applyFill="1" applyBorder="1" applyAlignment="1" applyProtection="1">
      <alignment horizontal="center" vertical="center"/>
      <protection locked="0"/>
    </xf>
    <xf numFmtId="16" fontId="5" fillId="3" borderId="57" xfId="0" applyNumberFormat="1" applyFont="1" applyFill="1" applyBorder="1" applyAlignment="1" applyProtection="1">
      <alignment horizontal="left" vertical="center" wrapText="1"/>
    </xf>
    <xf numFmtId="0" fontId="39" fillId="0" borderId="38" xfId="3" applyFont="1" applyBorder="1" applyAlignment="1" applyProtection="1">
      <alignment horizontal="left" vertical="center" wrapText="1"/>
      <protection locked="0"/>
    </xf>
    <xf numFmtId="0" fontId="39" fillId="3" borderId="33" xfId="3" applyFont="1" applyFill="1" applyBorder="1" applyAlignment="1" applyProtection="1">
      <alignment wrapText="1"/>
      <protection locked="0"/>
    </xf>
    <xf numFmtId="0" fontId="5" fillId="4" borderId="40" xfId="0" applyFont="1" applyFill="1" applyBorder="1" applyAlignment="1" applyProtection="1">
      <alignment horizontal="left" vertical="center" wrapText="1"/>
    </xf>
    <xf numFmtId="164" fontId="3" fillId="4" borderId="21" xfId="0" applyNumberFormat="1"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locked="0"/>
    </xf>
    <xf numFmtId="0" fontId="3" fillId="6" borderId="66" xfId="0" applyFont="1" applyFill="1" applyBorder="1" applyAlignment="1" applyProtection="1">
      <alignment horizontal="center" vertical="center"/>
      <protection locked="0"/>
    </xf>
    <xf numFmtId="164" fontId="3" fillId="4" borderId="66" xfId="0" applyNumberFormat="1" applyFont="1" applyFill="1" applyBorder="1" applyAlignment="1" applyProtection="1">
      <alignment horizontal="center" vertical="center" wrapText="1"/>
      <protection locked="0"/>
    </xf>
    <xf numFmtId="164" fontId="3" fillId="4" borderId="51" xfId="0" applyNumberFormat="1" applyFont="1" applyFill="1" applyBorder="1" applyAlignment="1" applyProtection="1">
      <alignment horizontal="center" vertical="center" wrapText="1"/>
      <protection locked="0"/>
    </xf>
    <xf numFmtId="49" fontId="40" fillId="0" borderId="66" xfId="3" quotePrefix="1" applyNumberFormat="1" applyFont="1" applyFill="1" applyBorder="1" applyAlignment="1" applyProtection="1">
      <alignment horizontal="left" vertical="top" wrapText="1"/>
      <protection locked="0"/>
    </xf>
    <xf numFmtId="0" fontId="43" fillId="0" borderId="59" xfId="3" quotePrefix="1" applyFont="1" applyBorder="1" applyAlignment="1" applyProtection="1">
      <alignment vertical="top" wrapText="1"/>
      <protection locked="0"/>
    </xf>
    <xf numFmtId="0" fontId="3" fillId="0" borderId="41" xfId="0" applyFont="1" applyFill="1" applyBorder="1" applyAlignment="1" applyProtection="1">
      <alignment horizontal="left" vertical="top" wrapText="1"/>
      <protection locked="0"/>
    </xf>
    <xf numFmtId="49" fontId="3" fillId="0" borderId="38" xfId="0" applyNumberFormat="1" applyFont="1" applyFill="1" applyBorder="1" applyAlignment="1" applyProtection="1">
      <alignment horizontal="left" vertical="top" wrapText="1"/>
      <protection locked="0"/>
    </xf>
    <xf numFmtId="49" fontId="3" fillId="0" borderId="67" xfId="0" applyNumberFormat="1" applyFont="1" applyFill="1" applyBorder="1" applyAlignment="1" applyProtection="1">
      <alignment horizontal="left" vertical="top" wrapText="1"/>
      <protection locked="0"/>
    </xf>
    <xf numFmtId="49" fontId="3" fillId="0" borderId="33" xfId="0" applyNumberFormat="1" applyFont="1" applyFill="1" applyBorder="1" applyAlignment="1" applyProtection="1">
      <alignment horizontal="left" vertical="top" wrapText="1"/>
      <protection locked="0"/>
    </xf>
    <xf numFmtId="49" fontId="3" fillId="0" borderId="69" xfId="0" applyNumberFormat="1"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xf numFmtId="0" fontId="3" fillId="0" borderId="38"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17" fillId="0" borderId="2" xfId="3" applyBorder="1" applyAlignment="1" applyProtection="1">
      <alignment horizontal="left" vertical="center" wrapText="1"/>
      <protection locked="0"/>
    </xf>
    <xf numFmtId="0" fontId="17" fillId="4" borderId="5" xfId="3" applyFill="1" applyBorder="1" applyAlignment="1" applyProtection="1">
      <alignment horizontal="left" vertical="center" wrapText="1"/>
      <protection locked="0"/>
    </xf>
    <xf numFmtId="0" fontId="17" fillId="4" borderId="7" xfId="3" applyFill="1" applyBorder="1" applyAlignment="1" applyProtection="1">
      <alignment horizontal="left" vertical="center" wrapText="1"/>
      <protection locked="0"/>
    </xf>
    <xf numFmtId="0" fontId="3" fillId="0" borderId="0" xfId="0" applyFont="1" applyFill="1" applyBorder="1" applyAlignment="1">
      <alignment horizontal="left" vertical="top" wrapText="1"/>
    </xf>
    <xf numFmtId="0" fontId="5" fillId="3" borderId="54" xfId="3" applyFont="1" applyFill="1" applyBorder="1" applyAlignment="1" applyProtection="1">
      <alignment horizontal="left" vertical="center" wrapText="1"/>
    </xf>
    <xf numFmtId="0" fontId="14" fillId="3" borderId="55" xfId="3" applyFont="1" applyFill="1" applyBorder="1" applyAlignment="1" applyProtection="1">
      <alignment horizontal="left" vertical="center" wrapText="1"/>
    </xf>
    <xf numFmtId="0" fontId="14" fillId="3" borderId="56" xfId="3" applyFont="1" applyFill="1" applyBorder="1" applyAlignment="1" applyProtection="1">
      <alignment horizontal="left" vertical="center" wrapText="1"/>
    </xf>
    <xf numFmtId="0" fontId="26" fillId="0" borderId="0" xfId="0" applyFont="1" applyAlignment="1">
      <alignment horizontal="center" vertical="center" wrapText="1"/>
    </xf>
    <xf numFmtId="0" fontId="4" fillId="5" borderId="15" xfId="0" applyFont="1" applyFill="1" applyBorder="1" applyAlignment="1">
      <alignment horizontal="center" vertical="center"/>
    </xf>
    <xf numFmtId="0" fontId="4" fillId="5" borderId="21" xfId="0" applyFont="1" applyFill="1" applyBorder="1" applyAlignment="1">
      <alignment horizontal="center" vertical="center"/>
    </xf>
    <xf numFmtId="0" fontId="4" fillId="5" borderId="50" xfId="0" applyFont="1" applyFill="1" applyBorder="1" applyAlignment="1">
      <alignment horizontal="center" wrapText="1"/>
    </xf>
    <xf numFmtId="0" fontId="4" fillId="5" borderId="46" xfId="0" applyFont="1" applyFill="1" applyBorder="1" applyAlignment="1">
      <alignment horizontal="center" wrapText="1"/>
    </xf>
    <xf numFmtId="0" fontId="4" fillId="5" borderId="14"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26" fillId="0" borderId="0" xfId="0" applyFont="1" applyBorder="1" applyAlignment="1">
      <alignment horizontal="center" vertical="center"/>
    </xf>
    <xf numFmtId="0" fontId="26" fillId="0" borderId="0" xfId="0" applyFont="1" applyBorder="1" applyAlignment="1">
      <alignment horizontal="center" vertical="center" wrapText="1"/>
    </xf>
    <xf numFmtId="0" fontId="10" fillId="5" borderId="14" xfId="0" applyFont="1" applyFill="1" applyBorder="1" applyAlignment="1">
      <alignment horizontal="center" vertical="center"/>
    </xf>
    <xf numFmtId="0" fontId="10" fillId="5" borderId="17"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43" xfId="0" applyFont="1" applyFill="1" applyBorder="1" applyAlignment="1">
      <alignment horizontal="center" vertical="center"/>
    </xf>
    <xf numFmtId="0" fontId="4" fillId="5" borderId="65" xfId="0" applyFont="1" applyFill="1" applyBorder="1" applyAlignment="1">
      <alignment horizontal="center" wrapText="1"/>
    </xf>
    <xf numFmtId="0" fontId="4" fillId="5" borderId="60" xfId="0" applyFont="1" applyFill="1" applyBorder="1" applyAlignment="1">
      <alignment horizontal="center" vertical="center" wrapText="1"/>
    </xf>
    <xf numFmtId="0" fontId="10" fillId="5" borderId="21" xfId="0" applyFont="1" applyFill="1" applyBorder="1" applyAlignment="1">
      <alignment horizontal="center" vertical="center"/>
    </xf>
    <xf numFmtId="0" fontId="28" fillId="0" borderId="0" xfId="0" applyFont="1" applyAlignment="1" applyProtection="1">
      <alignment horizontal="left" vertical="top" wrapText="1"/>
    </xf>
    <xf numFmtId="0" fontId="3" fillId="0" borderId="0" xfId="0" applyFont="1" applyFill="1" applyBorder="1" applyAlignment="1" applyProtection="1">
      <alignment horizontal="center" vertical="center"/>
    </xf>
    <xf numFmtId="0" fontId="3" fillId="7" borderId="33" xfId="0" applyFont="1" applyFill="1" applyBorder="1" applyAlignment="1" applyProtection="1">
      <alignment horizontal="left" vertical="top" wrapText="1"/>
    </xf>
    <xf numFmtId="0" fontId="3" fillId="7" borderId="0" xfId="0" applyFont="1" applyFill="1" applyBorder="1" applyAlignment="1" applyProtection="1">
      <alignment horizontal="left" vertical="top" wrapText="1"/>
    </xf>
    <xf numFmtId="0" fontId="3" fillId="7" borderId="34" xfId="0" applyFont="1" applyFill="1" applyBorder="1" applyAlignment="1" applyProtection="1">
      <alignment horizontal="left" vertical="top" wrapText="1"/>
    </xf>
    <xf numFmtId="0" fontId="3" fillId="7" borderId="35" xfId="0" applyFont="1" applyFill="1" applyBorder="1" applyAlignment="1" applyProtection="1">
      <alignment horizontal="left" vertical="top" wrapText="1"/>
    </xf>
    <xf numFmtId="0" fontId="3" fillId="7" borderId="36" xfId="0" applyFont="1" applyFill="1" applyBorder="1" applyAlignment="1" applyProtection="1">
      <alignment horizontal="left" vertical="top" wrapText="1"/>
    </xf>
    <xf numFmtId="0" fontId="3" fillId="7" borderId="19" xfId="0" applyFont="1" applyFill="1" applyBorder="1" applyAlignment="1" applyProtection="1">
      <alignment horizontal="left" vertical="top" wrapText="1"/>
    </xf>
    <xf numFmtId="0" fontId="5" fillId="7" borderId="15" xfId="0" applyNumberFormat="1" applyFont="1" applyFill="1" applyBorder="1" applyAlignment="1" applyProtection="1">
      <alignment horizontal="left" vertical="top" wrapText="1"/>
    </xf>
    <xf numFmtId="0" fontId="5" fillId="7" borderId="16" xfId="0" applyNumberFormat="1" applyFont="1" applyFill="1" applyBorder="1" applyAlignment="1" applyProtection="1">
      <alignment horizontal="left" vertical="top" wrapText="1"/>
    </xf>
    <xf numFmtId="0" fontId="5" fillId="7" borderId="32" xfId="0" applyNumberFormat="1" applyFont="1" applyFill="1" applyBorder="1" applyAlignment="1" applyProtection="1">
      <alignment horizontal="left" vertical="top" wrapText="1"/>
    </xf>
    <xf numFmtId="0" fontId="5" fillId="7" borderId="33" xfId="0" applyNumberFormat="1" applyFont="1" applyFill="1" applyBorder="1" applyAlignment="1" applyProtection="1">
      <alignment horizontal="left" vertical="top" wrapText="1"/>
    </xf>
    <xf numFmtId="0" fontId="5" fillId="7" borderId="0" xfId="0" applyNumberFormat="1" applyFont="1" applyFill="1" applyBorder="1" applyAlignment="1" applyProtection="1">
      <alignment horizontal="left" vertical="top" wrapText="1"/>
    </xf>
    <xf numFmtId="0" fontId="5" fillId="7" borderId="34" xfId="0" applyNumberFormat="1" applyFont="1" applyFill="1" applyBorder="1" applyAlignment="1" applyProtection="1">
      <alignment horizontal="left" vertical="top" wrapText="1"/>
    </xf>
    <xf numFmtId="0" fontId="5" fillId="7" borderId="35" xfId="0" applyNumberFormat="1" applyFont="1" applyFill="1" applyBorder="1" applyAlignment="1" applyProtection="1">
      <alignment horizontal="left" vertical="top" wrapText="1"/>
    </xf>
    <xf numFmtId="0" fontId="5" fillId="7" borderId="36" xfId="0" applyNumberFormat="1" applyFont="1" applyFill="1" applyBorder="1" applyAlignment="1" applyProtection="1">
      <alignment horizontal="left" vertical="top" wrapText="1"/>
    </xf>
    <xf numFmtId="0" fontId="5" fillId="7" borderId="19" xfId="0" applyNumberFormat="1" applyFont="1" applyFill="1" applyBorder="1" applyAlignment="1" applyProtection="1">
      <alignment horizontal="left" vertical="top" wrapText="1"/>
    </xf>
    <xf numFmtId="0" fontId="17" fillId="0" borderId="0" xfId="3" applyAlignment="1" applyProtection="1">
      <alignment horizontal="left" vertical="center"/>
      <protection locked="0"/>
    </xf>
    <xf numFmtId="0" fontId="28" fillId="0" borderId="0" xfId="0" applyFont="1" applyAlignment="1" applyProtection="1">
      <alignment horizontal="left" vertical="center" wrapText="1"/>
    </xf>
    <xf numFmtId="0" fontId="28" fillId="0" borderId="0" xfId="0" applyFont="1" applyAlignment="1" applyProtection="1">
      <alignment horizontal="left" vertical="center"/>
    </xf>
    <xf numFmtId="0" fontId="10" fillId="2" borderId="14"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49" fontId="10" fillId="2" borderId="14" xfId="0" applyNumberFormat="1" applyFont="1" applyFill="1" applyBorder="1" applyAlignment="1" applyProtection="1">
      <alignment horizontal="center" vertical="center" wrapText="1"/>
    </xf>
    <xf numFmtId="49" fontId="10" fillId="2" borderId="17" xfId="0" applyNumberFormat="1" applyFont="1" applyFill="1" applyBorder="1" applyAlignment="1" applyProtection="1">
      <alignment horizontal="center" vertical="center" wrapText="1"/>
    </xf>
    <xf numFmtId="49" fontId="3" fillId="0" borderId="58" xfId="0" applyNumberFormat="1" applyFont="1" applyFill="1" applyBorder="1" applyAlignment="1" applyProtection="1">
      <alignment horizontal="left" vertical="top" wrapText="1"/>
    </xf>
    <xf numFmtId="49" fontId="3" fillId="0" borderId="66" xfId="0" applyNumberFormat="1" applyFont="1" applyFill="1" applyBorder="1" applyAlignment="1" applyProtection="1">
      <alignment horizontal="left" vertical="top" wrapText="1"/>
    </xf>
    <xf numFmtId="0" fontId="3" fillId="0" borderId="57" xfId="0" applyFont="1" applyFill="1" applyBorder="1" applyAlignment="1" applyProtection="1">
      <alignment horizontal="left" vertical="top" wrapText="1"/>
      <protection locked="0"/>
    </xf>
    <xf numFmtId="0" fontId="3" fillId="0" borderId="67" xfId="0" applyFont="1" applyFill="1" applyBorder="1" applyAlignment="1" applyProtection="1">
      <alignment horizontal="left" vertical="top" wrapText="1"/>
      <protection locked="0"/>
    </xf>
  </cellXfs>
  <cellStyles count="4">
    <cellStyle name="Link" xfId="3" builtinId="8"/>
    <cellStyle name="Standard" xfId="0" builtinId="0"/>
    <cellStyle name="Überschrift 2" xfId="1" builtinId="17"/>
    <cellStyle name="Überschrift 3" xfId="2" builtinId="18"/>
  </cellStyles>
  <dxfs count="346">
    <dxf>
      <fill>
        <patternFill>
          <bgColor rgb="FFCBE3BF"/>
        </patternFill>
      </fill>
    </dxf>
    <dxf>
      <fill>
        <patternFill>
          <bgColor rgb="FFFFDEB5"/>
        </patternFill>
      </fill>
    </dxf>
    <dxf>
      <fill>
        <patternFill>
          <bgColor rgb="FFFF5050"/>
        </patternFill>
      </fill>
    </dxf>
    <dxf>
      <fill>
        <patternFill>
          <bgColor rgb="FFFFC000"/>
        </patternFill>
      </fill>
    </dxf>
    <dxf>
      <fill>
        <patternFill>
          <bgColor rgb="FFFFFF00"/>
        </patternFill>
      </fill>
    </dxf>
    <dxf>
      <fill>
        <patternFill>
          <bgColor rgb="FF92D050"/>
        </patternFill>
      </fill>
    </dxf>
    <dxf>
      <fill>
        <patternFill>
          <bgColor theme="4" tint="-0.24994659260841701"/>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52A228"/>
        </patternFill>
      </fill>
    </dxf>
    <dxf>
      <fill>
        <patternFill>
          <bgColor rgb="FFF9B200"/>
        </patternFill>
      </fill>
    </dxf>
    <dxf>
      <font>
        <color theme="0"/>
      </font>
      <fill>
        <patternFill>
          <bgColor rgb="FF9C2235"/>
        </patternFill>
      </fill>
    </dxf>
    <dxf>
      <fill>
        <patternFill>
          <bgColor rgb="FFCBE3BF"/>
        </patternFill>
      </fill>
    </dxf>
    <dxf>
      <fill>
        <patternFill>
          <bgColor rgb="FFFFDEB5"/>
        </patternFill>
      </fill>
    </dxf>
    <dxf>
      <fill>
        <patternFill>
          <bgColor theme="0"/>
        </patternFill>
      </fill>
    </dxf>
    <dxf>
      <fill>
        <patternFill>
          <bgColor rgb="FF92D050"/>
        </patternFill>
      </fill>
    </dxf>
    <dxf>
      <fill>
        <patternFill>
          <bgColor rgb="FFFFC000"/>
        </patternFill>
      </fill>
    </dxf>
    <dxf>
      <font>
        <color theme="0"/>
      </font>
      <fill>
        <patternFill>
          <bgColor rgb="FFC00000"/>
        </patternFill>
      </fill>
    </dxf>
    <dxf>
      <fill>
        <patternFill>
          <bgColor rgb="FFCBE3BF"/>
        </patternFill>
      </fill>
    </dxf>
    <dxf>
      <fill>
        <patternFill>
          <bgColor rgb="FFFFDEB5"/>
        </patternFill>
      </fill>
    </dxf>
    <dxf>
      <fill>
        <patternFill>
          <bgColor rgb="FFCBE3BF"/>
        </patternFill>
      </fill>
    </dxf>
    <dxf>
      <fill>
        <patternFill>
          <bgColor rgb="FFFFDEB5"/>
        </patternFill>
      </fill>
    </dxf>
    <dxf>
      <fill>
        <patternFill>
          <bgColor rgb="FFFF5050"/>
        </patternFill>
      </fill>
    </dxf>
    <dxf>
      <fill>
        <patternFill>
          <bgColor rgb="FFFFC000"/>
        </patternFill>
      </fill>
    </dxf>
    <dxf>
      <fill>
        <patternFill>
          <bgColor rgb="FFFFFF00"/>
        </patternFill>
      </fill>
    </dxf>
    <dxf>
      <fill>
        <patternFill>
          <bgColor rgb="FF92D050"/>
        </patternFill>
      </fill>
    </dxf>
    <dxf>
      <fill>
        <patternFill>
          <bgColor theme="4" tint="-0.24994659260841701"/>
        </patternFill>
      </fill>
    </dxf>
  </dxfs>
  <tableStyles count="0" defaultTableStyle="TableStyleMedium2" defaultPivotStyle="PivotStyleLight16"/>
  <colors>
    <mruColors>
      <color rgb="FFF9B200"/>
      <color rgb="FF97C77E"/>
      <color rgb="FFCBE3BF"/>
      <color rgb="FFBDC9CD"/>
      <color rgb="FF9C2235"/>
      <color rgb="FFFFDEB5"/>
      <color rgb="FF436F81"/>
      <color rgb="FF52A228"/>
      <color rgb="FFFFBD6B"/>
      <color rgb="FF7B93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Ergebnis!$C$69</c:f>
          <c:strCache>
            <c:ptCount val="1"/>
            <c:pt idx="0">
              <c:v>Readiness-Check Material- und Rohstoffeffizienz</c:v>
            </c:pt>
          </c:strCache>
        </c:strRef>
      </c:tx>
      <c:layout>
        <c:manualLayout>
          <c:xMode val="edge"/>
          <c:yMode val="edge"/>
          <c:x val="0.14630095374309737"/>
          <c:y val="5.88145587492620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0.23121396351501997"/>
          <c:y val="0.26487747531027789"/>
          <c:w val="0.39577263714708255"/>
          <c:h val="0.63691668622722974"/>
        </c:manualLayout>
      </c:layout>
      <c:radarChart>
        <c:radarStyle val="marker"/>
        <c:varyColors val="0"/>
        <c:ser>
          <c:idx val="5"/>
          <c:order val="0"/>
          <c:tx>
            <c:strRef>
              <c:f>Ergebnis!$F$74</c:f>
              <c:strCache>
                <c:ptCount val="1"/>
                <c:pt idx="0">
                  <c:v>Neuling</c:v>
                </c:pt>
              </c:strCache>
            </c:strRef>
          </c:tx>
          <c:spPr>
            <a:ln w="190500" cap="rnd">
              <a:solidFill>
                <a:srgbClr val="9C2235">
                  <a:alpha val="60000"/>
                </a:srgbClr>
              </a:solidFill>
              <a:round/>
            </a:ln>
            <a:effectLst/>
          </c:spPr>
          <c:marker>
            <c:symbol val="none"/>
          </c:marker>
          <c:val>
            <c:numRef>
              <c:f>Ergebnis!$B$57:$B$64</c:f>
              <c:numCache>
                <c:formatCode>General</c:formatCode>
                <c:ptCount val="8"/>
                <c:pt idx="0">
                  <c:v>0.5</c:v>
                </c:pt>
                <c:pt idx="1">
                  <c:v>0.5</c:v>
                </c:pt>
                <c:pt idx="2">
                  <c:v>0.5</c:v>
                </c:pt>
                <c:pt idx="3">
                  <c:v>0.5</c:v>
                </c:pt>
                <c:pt idx="4">
                  <c:v>0.5</c:v>
                </c:pt>
                <c:pt idx="5">
                  <c:v>0.5</c:v>
                </c:pt>
                <c:pt idx="6">
                  <c:v>0.5</c:v>
                </c:pt>
                <c:pt idx="7">
                  <c:v>0.5</c:v>
                </c:pt>
              </c:numCache>
            </c:numRef>
          </c:val>
          <c:extLst>
            <c:ext xmlns:c16="http://schemas.microsoft.com/office/drawing/2014/chart" uri="{C3380CC4-5D6E-409C-BE32-E72D297353CC}">
              <c16:uniqueId val="{00000000-55D2-4773-80ED-502ED5C4CCB8}"/>
            </c:ext>
          </c:extLst>
        </c:ser>
        <c:ser>
          <c:idx val="1"/>
          <c:order val="1"/>
          <c:tx>
            <c:strRef>
              <c:f>Ergebnis!$F$75</c:f>
              <c:strCache>
                <c:ptCount val="1"/>
                <c:pt idx="0">
                  <c:v>Einsteiger</c:v>
                </c:pt>
              </c:strCache>
            </c:strRef>
          </c:tx>
          <c:spPr>
            <a:ln w="190500" cap="rnd">
              <a:solidFill>
                <a:srgbClr val="F9B200">
                  <a:alpha val="60000"/>
                </a:srgbClr>
              </a:solidFill>
              <a:round/>
            </a:ln>
            <a:effectLst/>
          </c:spPr>
          <c:marker>
            <c:symbol val="none"/>
          </c:marker>
          <c:val>
            <c:numRef>
              <c:f>Ergebnis!$C$57:$C$64</c:f>
              <c:numCache>
                <c:formatCode>General</c:formatCode>
                <c:ptCount val="8"/>
                <c:pt idx="0">
                  <c:v>1.5</c:v>
                </c:pt>
                <c:pt idx="1">
                  <c:v>1.5</c:v>
                </c:pt>
                <c:pt idx="2">
                  <c:v>1.5</c:v>
                </c:pt>
                <c:pt idx="3">
                  <c:v>1.5</c:v>
                </c:pt>
                <c:pt idx="4">
                  <c:v>1.5</c:v>
                </c:pt>
                <c:pt idx="5">
                  <c:v>1.5</c:v>
                </c:pt>
                <c:pt idx="6">
                  <c:v>1.5</c:v>
                </c:pt>
                <c:pt idx="7">
                  <c:v>1.5</c:v>
                </c:pt>
              </c:numCache>
            </c:numRef>
          </c:val>
          <c:extLst>
            <c:ext xmlns:c16="http://schemas.microsoft.com/office/drawing/2014/chart" uri="{C3380CC4-5D6E-409C-BE32-E72D297353CC}">
              <c16:uniqueId val="{00000001-55D2-4773-80ED-502ED5C4CCB8}"/>
            </c:ext>
          </c:extLst>
        </c:ser>
        <c:ser>
          <c:idx val="2"/>
          <c:order val="2"/>
          <c:tx>
            <c:strRef>
              <c:f>Ergebnis!$F$76</c:f>
              <c:strCache>
                <c:ptCount val="1"/>
                <c:pt idx="0">
                  <c:v>Fortgeschrittener</c:v>
                </c:pt>
              </c:strCache>
            </c:strRef>
          </c:tx>
          <c:spPr>
            <a:ln w="190500" cap="rnd">
              <a:solidFill>
                <a:srgbClr val="97C77E">
                  <a:alpha val="60000"/>
                </a:srgbClr>
              </a:solidFill>
              <a:round/>
            </a:ln>
            <a:effectLst/>
          </c:spPr>
          <c:marker>
            <c:symbol val="none"/>
          </c:marker>
          <c:val>
            <c:numRef>
              <c:f>Ergebnis!$D$57:$D$64</c:f>
              <c:numCache>
                <c:formatCode>General</c:formatCode>
                <c:ptCount val="8"/>
                <c:pt idx="0">
                  <c:v>2.5</c:v>
                </c:pt>
                <c:pt idx="1">
                  <c:v>2.5</c:v>
                </c:pt>
                <c:pt idx="2">
                  <c:v>2.5</c:v>
                </c:pt>
                <c:pt idx="3">
                  <c:v>2.5</c:v>
                </c:pt>
                <c:pt idx="4">
                  <c:v>2.5</c:v>
                </c:pt>
                <c:pt idx="5">
                  <c:v>2.5</c:v>
                </c:pt>
                <c:pt idx="6">
                  <c:v>2.5</c:v>
                </c:pt>
                <c:pt idx="7">
                  <c:v>2.5</c:v>
                </c:pt>
              </c:numCache>
            </c:numRef>
          </c:val>
          <c:extLst>
            <c:ext xmlns:c16="http://schemas.microsoft.com/office/drawing/2014/chart" uri="{C3380CC4-5D6E-409C-BE32-E72D297353CC}">
              <c16:uniqueId val="{00000002-55D2-4773-80ED-502ED5C4CCB8}"/>
            </c:ext>
          </c:extLst>
        </c:ser>
        <c:ser>
          <c:idx val="3"/>
          <c:order val="3"/>
          <c:tx>
            <c:strRef>
              <c:f>Ergebnis!$F$77</c:f>
              <c:strCache>
                <c:ptCount val="1"/>
                <c:pt idx="0">
                  <c:v>Experte</c:v>
                </c:pt>
              </c:strCache>
            </c:strRef>
          </c:tx>
          <c:spPr>
            <a:ln w="190500" cap="rnd">
              <a:solidFill>
                <a:srgbClr val="52A228">
                  <a:alpha val="60000"/>
                </a:srgbClr>
              </a:solidFill>
              <a:round/>
            </a:ln>
            <a:effectLst/>
          </c:spPr>
          <c:marker>
            <c:symbol val="none"/>
          </c:marker>
          <c:val>
            <c:numRef>
              <c:f>Ergebnis!$E$57:$E$64</c:f>
              <c:numCache>
                <c:formatCode>General</c:formatCode>
                <c:ptCount val="8"/>
                <c:pt idx="0">
                  <c:v>3.5</c:v>
                </c:pt>
                <c:pt idx="1">
                  <c:v>3.5</c:v>
                </c:pt>
                <c:pt idx="2">
                  <c:v>3.5</c:v>
                </c:pt>
                <c:pt idx="3">
                  <c:v>3.5</c:v>
                </c:pt>
                <c:pt idx="4">
                  <c:v>3.5</c:v>
                </c:pt>
                <c:pt idx="5">
                  <c:v>3.5</c:v>
                </c:pt>
                <c:pt idx="6">
                  <c:v>3.5</c:v>
                </c:pt>
                <c:pt idx="7">
                  <c:v>3.5</c:v>
                </c:pt>
              </c:numCache>
            </c:numRef>
          </c:val>
          <c:extLst>
            <c:ext xmlns:c16="http://schemas.microsoft.com/office/drawing/2014/chart" uri="{C3380CC4-5D6E-409C-BE32-E72D297353CC}">
              <c16:uniqueId val="{00000003-55D2-4773-80ED-502ED5C4CCB8}"/>
            </c:ext>
          </c:extLst>
        </c:ser>
        <c:ser>
          <c:idx val="4"/>
          <c:order val="4"/>
          <c:tx>
            <c:strRef>
              <c:f>Ergebnis!$F$78</c:f>
              <c:strCache>
                <c:ptCount val="1"/>
                <c:pt idx="0">
                  <c:v>Botschafter</c:v>
                </c:pt>
              </c:strCache>
            </c:strRef>
          </c:tx>
          <c:spPr>
            <a:ln w="196850" cap="rnd">
              <a:solidFill>
                <a:srgbClr val="436F81">
                  <a:alpha val="60000"/>
                </a:srgbClr>
              </a:solidFill>
              <a:round/>
            </a:ln>
            <a:effectLst/>
          </c:spPr>
          <c:marker>
            <c:symbol val="none"/>
          </c:marker>
          <c:val>
            <c:numRef>
              <c:f>Ergebnis!$F$57:$F$64</c:f>
              <c:numCache>
                <c:formatCode>General</c:formatCode>
                <c:ptCount val="8"/>
                <c:pt idx="0">
                  <c:v>4.5</c:v>
                </c:pt>
                <c:pt idx="1">
                  <c:v>4.5</c:v>
                </c:pt>
                <c:pt idx="2">
                  <c:v>4.5</c:v>
                </c:pt>
                <c:pt idx="3">
                  <c:v>4.5</c:v>
                </c:pt>
                <c:pt idx="4">
                  <c:v>4.5</c:v>
                </c:pt>
                <c:pt idx="5">
                  <c:v>4.5</c:v>
                </c:pt>
                <c:pt idx="6">
                  <c:v>4.5</c:v>
                </c:pt>
                <c:pt idx="7">
                  <c:v>4.5</c:v>
                </c:pt>
              </c:numCache>
            </c:numRef>
          </c:val>
          <c:extLst>
            <c:ext xmlns:c16="http://schemas.microsoft.com/office/drawing/2014/chart" uri="{C3380CC4-5D6E-409C-BE32-E72D297353CC}">
              <c16:uniqueId val="{00000004-55D2-4773-80ED-502ED5C4CCB8}"/>
            </c:ext>
          </c:extLst>
        </c:ser>
        <c:ser>
          <c:idx val="0"/>
          <c:order val="5"/>
          <c:tx>
            <c:strRef>
              <c:f>Ergebnis!$C$8</c:f>
              <c:strCache>
                <c:ptCount val="1"/>
                <c:pt idx="0">
                  <c:v>Bewertung</c:v>
                </c:pt>
              </c:strCache>
            </c:strRef>
          </c:tx>
          <c:spPr>
            <a:ln w="28575" cap="rnd">
              <a:solidFill>
                <a:schemeClr val="tx1"/>
              </a:solidFill>
              <a:round/>
            </a:ln>
            <a:effectLst/>
          </c:spPr>
          <c:marker>
            <c:symbol val="circle"/>
            <c:size val="6"/>
            <c:spPr>
              <a:solidFill>
                <a:schemeClr val="bg1"/>
              </a:solidFill>
              <a:ln w="12700">
                <a:solidFill>
                  <a:schemeClr val="tx1"/>
                </a:solidFill>
              </a:ln>
              <a:effectLst/>
            </c:spPr>
          </c:marker>
          <c:cat>
            <c:strRef>
              <c:f>Ergebnis!$B$9:$B$18</c:f>
              <c:strCache>
                <c:ptCount val="8"/>
                <c:pt idx="0">
                  <c:v>Materialeinsatz und -verluste</c:v>
                </c:pt>
                <c:pt idx="1">
                  <c:v>Abfallmanagement</c:v>
                </c:pt>
                <c:pt idx="2">
                  <c:v>Lieferketten</c:v>
                </c:pt>
                <c:pt idx="3">
                  <c:v>Produktdesign</c:v>
                </c:pt>
                <c:pt idx="4">
                  <c:v>Verpackung</c:v>
                </c:pt>
                <c:pt idx="5">
                  <c:v>Logistik und Lagerhaltung</c:v>
                </c:pt>
                <c:pt idx="6">
                  <c:v>Arbeitsabläufe</c:v>
                </c:pt>
                <c:pt idx="7">
                  <c:v>Digitalisierung</c:v>
                </c:pt>
              </c:strCache>
            </c:strRef>
          </c:cat>
          <c:val>
            <c:numRef>
              <c:f>Ergebnis!$F$9:$F$16</c:f>
              <c:numCache>
                <c:formatCode>General</c:formatCode>
                <c:ptCount val="8"/>
                <c:pt idx="0">
                  <c:v>#N/A</c:v>
                </c:pt>
                <c:pt idx="1">
                  <c:v>#N/A</c:v>
                </c:pt>
                <c:pt idx="2">
                  <c:v>#N/A</c:v>
                </c:pt>
                <c:pt idx="3">
                  <c:v>#N/A</c:v>
                </c:pt>
                <c:pt idx="4">
                  <c:v>#N/A</c:v>
                </c:pt>
                <c:pt idx="5">
                  <c:v>#N/A</c:v>
                </c:pt>
                <c:pt idx="6">
                  <c:v>#N/A</c:v>
                </c:pt>
                <c:pt idx="7">
                  <c:v>#N/A</c:v>
                </c:pt>
              </c:numCache>
            </c:numRef>
          </c:val>
          <c:extLst>
            <c:ext xmlns:c16="http://schemas.microsoft.com/office/drawing/2014/chart" uri="{C3380CC4-5D6E-409C-BE32-E72D297353CC}">
              <c16:uniqueId val="{00000005-55D2-4773-80ED-502ED5C4CCB8}"/>
            </c:ext>
          </c:extLst>
        </c:ser>
        <c:dLbls>
          <c:showLegendKey val="0"/>
          <c:showVal val="0"/>
          <c:showCatName val="0"/>
          <c:showSerName val="0"/>
          <c:showPercent val="0"/>
          <c:showBubbleSize val="0"/>
        </c:dLbls>
        <c:axId val="303992472"/>
        <c:axId val="304001880"/>
      </c:radarChart>
      <c:catAx>
        <c:axId val="303992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304001880"/>
        <c:crosses val="autoZero"/>
        <c:auto val="1"/>
        <c:lblAlgn val="ctr"/>
        <c:lblOffset val="100"/>
        <c:noMultiLvlLbl val="0"/>
      </c:catAx>
      <c:valAx>
        <c:axId val="304001880"/>
        <c:scaling>
          <c:orientation val="minMax"/>
        </c:scaling>
        <c:delete val="1"/>
        <c:axPos val="l"/>
        <c:majorGridlines>
          <c:spPr>
            <a:ln w="9525" cap="flat" cmpd="sng" algn="ctr">
              <a:solidFill>
                <a:schemeClr val="tx1">
                  <a:lumMod val="15000"/>
                  <a:lumOff val="85000"/>
                </a:schemeClr>
              </a:solidFill>
              <a:round/>
            </a:ln>
            <a:effectLst>
              <a:softEdge rad="0"/>
            </a:effectLst>
          </c:spPr>
        </c:majorGridlines>
        <c:numFmt formatCode="General" sourceLinked="1"/>
        <c:majorTickMark val="none"/>
        <c:minorTickMark val="none"/>
        <c:tickLblPos val="nextTo"/>
        <c:crossAx val="303992472"/>
        <c:crosses val="autoZero"/>
        <c:crossBetween val="between"/>
      </c:valAx>
      <c:spPr>
        <a:noFill/>
        <a:ln>
          <a:noFill/>
        </a:ln>
        <a:effectLst/>
      </c:spPr>
    </c:plotArea>
    <c:legend>
      <c:legendPos val="r"/>
      <c:legendEntry>
        <c:idx val="5"/>
        <c:delete val="1"/>
      </c:legendEntry>
      <c:layout>
        <c:manualLayout>
          <c:xMode val="edge"/>
          <c:yMode val="edge"/>
          <c:x val="0.7554506629427582"/>
          <c:y val="0.63049740733627813"/>
          <c:w val="0.23347806460922552"/>
          <c:h val="0.294046177761452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12700" cap="flat" cmpd="sng" algn="ctr">
      <a:solidFill>
        <a:schemeClr val="tx1"/>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Ergebnis!$C$4</c:f>
          <c:strCache>
            <c:ptCount val="1"/>
            <c:pt idx="0">
              <c:v>Mustermann GmbH</c:v>
            </c:pt>
          </c:strCache>
        </c:strRef>
      </c:tx>
      <c:layout>
        <c:manualLayout>
          <c:xMode val="edge"/>
          <c:yMode val="edge"/>
          <c:x val="0.2020477676684877"/>
          <c:y val="1.0603075035649221E-2"/>
        </c:manualLayout>
      </c:layout>
      <c:overlay val="0"/>
      <c:spPr>
        <a:noFill/>
        <a:ln>
          <a:noFill/>
        </a:ln>
        <a:effectLst/>
      </c:spPr>
      <c:txPr>
        <a:bodyPr rot="0" spcFirstLastPara="1" vertOverflow="ellipsis" vert="horz" wrap="square" anchor="t" anchorCtr="0"/>
        <a:lstStyle/>
        <a:p>
          <a:pPr algn="l">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1.6338072310558296E-2"/>
          <c:y val="0.89162756997502091"/>
          <c:w val="0.90238489698008084"/>
          <c:h val="0.10810160594332488"/>
        </c:manualLayout>
      </c:layout>
      <c:barChart>
        <c:barDir val="col"/>
        <c:grouping val="clustered"/>
        <c:varyColors val="0"/>
        <c:ser>
          <c:idx val="1"/>
          <c:order val="0"/>
          <c:spPr>
            <a:solidFill>
              <a:schemeClr val="bg1"/>
            </a:solidFill>
          </c:spPr>
          <c:invertIfNegative val="0"/>
          <c:cat>
            <c:multiLvlStrRef>
              <c:f>Ergebnis!$B$9:$D$13</c:f>
              <c:multiLvlStrCache>
                <c:ptCount val="5"/>
                <c:lvl>
                  <c:pt idx="0">
                    <c:v>-</c:v>
                  </c:pt>
                  <c:pt idx="1">
                    <c:v>-</c:v>
                  </c:pt>
                  <c:pt idx="2">
                    <c:v>-</c:v>
                  </c:pt>
                  <c:pt idx="3">
                    <c:v>-</c:v>
                  </c:pt>
                  <c:pt idx="4">
                    <c:v>-</c:v>
                  </c:pt>
                </c:lvl>
                <c:lvl>
                  <c:pt idx="0">
                    <c:v>-</c:v>
                  </c:pt>
                  <c:pt idx="1">
                    <c:v>-</c:v>
                  </c:pt>
                  <c:pt idx="2">
                    <c:v>-</c:v>
                  </c:pt>
                  <c:pt idx="3">
                    <c:v>-</c:v>
                  </c:pt>
                  <c:pt idx="4">
                    <c:v>-</c:v>
                  </c:pt>
                </c:lvl>
                <c:lvl>
                  <c:pt idx="0">
                    <c:v>Materialeinsatz und -verluste</c:v>
                  </c:pt>
                  <c:pt idx="1">
                    <c:v>Abfallmanagement</c:v>
                  </c:pt>
                  <c:pt idx="2">
                    <c:v>Lieferketten</c:v>
                  </c:pt>
                  <c:pt idx="3">
                    <c:v>Produktdesign</c:v>
                  </c:pt>
                  <c:pt idx="4">
                    <c:v>Verpackung</c:v>
                  </c:pt>
                </c:lvl>
              </c:multiLvlStrCache>
            </c:multiLvlStrRef>
          </c:cat>
          <c:val>
            <c:numRef>
              <c:f>Ergebnis!$E$9:$E$13</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2-D1D1-462B-8F7E-DDA4A6CE4833}"/>
            </c:ext>
          </c:extLst>
        </c:ser>
        <c:dLbls>
          <c:showLegendKey val="0"/>
          <c:showVal val="0"/>
          <c:showCatName val="0"/>
          <c:showSerName val="0"/>
          <c:showPercent val="0"/>
          <c:showBubbleSize val="0"/>
        </c:dLbls>
        <c:gapWidth val="219"/>
        <c:overlap val="-27"/>
        <c:axId val="369071896"/>
        <c:axId val="369073864"/>
      </c:barChart>
      <c:catAx>
        <c:axId val="369071896"/>
        <c:scaling>
          <c:orientation val="minMax"/>
        </c:scaling>
        <c:delete val="1"/>
        <c:axPos val="b"/>
        <c:numFmt formatCode="General" sourceLinked="1"/>
        <c:majorTickMark val="none"/>
        <c:minorTickMark val="none"/>
        <c:tickLblPos val="nextTo"/>
        <c:crossAx val="369073864"/>
        <c:crosses val="autoZero"/>
        <c:auto val="1"/>
        <c:lblAlgn val="ctr"/>
        <c:lblOffset val="100"/>
        <c:noMultiLvlLbl val="0"/>
      </c:catAx>
      <c:valAx>
        <c:axId val="369073864"/>
        <c:scaling>
          <c:orientation val="minMax"/>
        </c:scaling>
        <c:delete val="1"/>
        <c:axPos val="l"/>
        <c:numFmt formatCode="0\ %" sourceLinked="1"/>
        <c:majorTickMark val="none"/>
        <c:minorTickMark val="none"/>
        <c:tickLblPos val="nextTo"/>
        <c:crossAx val="369071896"/>
        <c:crosses val="autoZero"/>
        <c:crossBetween val="between"/>
      </c:valAx>
      <c:spPr>
        <a:noFill/>
        <a:ln w="25400">
          <a:noFill/>
        </a:ln>
      </c:spPr>
    </c:plotArea>
    <c:plotVisOnly val="1"/>
    <c:dispBlanksAs val="gap"/>
    <c:showDLblsOverMax val="0"/>
  </c:chart>
  <c:spPr>
    <a:noFill/>
    <a:ln>
      <a:noFill/>
    </a:ln>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Ergebnis!$H$4</c:f>
          <c:strCache>
            <c:ptCount val="1"/>
            <c:pt idx="0">
              <c:v>16.08.2022</c:v>
            </c:pt>
          </c:strCache>
        </c:strRef>
      </c:tx>
      <c:layout>
        <c:manualLayout>
          <c:xMode val="edge"/>
          <c:yMode val="edge"/>
          <c:x val="0.55028444322325654"/>
          <c:y val="1.3952862434729364E-2"/>
        </c:manualLayout>
      </c:layout>
      <c:overlay val="0"/>
      <c:spPr>
        <a:noFill/>
        <a:ln>
          <a:noFill/>
        </a:ln>
        <a:effectLst/>
      </c:spPr>
      <c:txPr>
        <a:bodyPr rot="0" spcFirstLastPara="1" vertOverflow="ellipsis" vert="horz" wrap="square" anchor="ctr" anchorCtr="1"/>
        <a:lstStyle/>
        <a:p>
          <a:pPr algn="r">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1.1351590554876521E-2"/>
          <c:y val="8.9430290246004684E-2"/>
          <c:w val="0.93888888888888888"/>
          <c:h val="4.5529474685440614E-2"/>
        </c:manualLayout>
      </c:layout>
      <c:barChart>
        <c:barDir val="col"/>
        <c:grouping val="clustered"/>
        <c:varyColors val="0"/>
        <c:ser>
          <c:idx val="2"/>
          <c:order val="0"/>
          <c:spPr>
            <a:noFill/>
            <a:ln>
              <a:noFill/>
            </a:ln>
          </c:spPr>
          <c:invertIfNegative val="0"/>
          <c:dPt>
            <c:idx val="0"/>
            <c:invertIfNegative val="0"/>
            <c:bubble3D val="0"/>
            <c:extLst>
              <c:ext xmlns:c16="http://schemas.microsoft.com/office/drawing/2014/chart" uri="{C3380CC4-5D6E-409C-BE32-E72D297353CC}">
                <c16:uniqueId val="{00000004-A49C-43C0-BB61-A346CB4E1BA1}"/>
              </c:ext>
            </c:extLst>
          </c:dPt>
          <c:cat>
            <c:multiLvlStrRef>
              <c:f>Ergebnis!$B$9:$D$13</c:f>
              <c:multiLvlStrCache>
                <c:ptCount val="5"/>
                <c:lvl>
                  <c:pt idx="0">
                    <c:v>-</c:v>
                  </c:pt>
                  <c:pt idx="1">
                    <c:v>-</c:v>
                  </c:pt>
                  <c:pt idx="2">
                    <c:v>-</c:v>
                  </c:pt>
                  <c:pt idx="3">
                    <c:v>-</c:v>
                  </c:pt>
                  <c:pt idx="4">
                    <c:v>-</c:v>
                  </c:pt>
                </c:lvl>
                <c:lvl>
                  <c:pt idx="0">
                    <c:v>-</c:v>
                  </c:pt>
                  <c:pt idx="1">
                    <c:v>-</c:v>
                  </c:pt>
                  <c:pt idx="2">
                    <c:v>-</c:v>
                  </c:pt>
                  <c:pt idx="3">
                    <c:v>-</c:v>
                  </c:pt>
                  <c:pt idx="4">
                    <c:v>-</c:v>
                  </c:pt>
                </c:lvl>
                <c:lvl>
                  <c:pt idx="0">
                    <c:v>Materialeinsatz und -verluste</c:v>
                  </c:pt>
                  <c:pt idx="1">
                    <c:v>Abfallmanagement</c:v>
                  </c:pt>
                  <c:pt idx="2">
                    <c:v>Lieferketten</c:v>
                  </c:pt>
                  <c:pt idx="3">
                    <c:v>Produktdesign</c:v>
                  </c:pt>
                  <c:pt idx="4">
                    <c:v>Verpackung</c:v>
                  </c:pt>
                </c:lvl>
              </c:multiLvlStrCache>
            </c:multiLvlStrRef>
          </c:cat>
          <c:val>
            <c:numRef>
              <c:f>Ergebnis!$E$9:$E$13</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0-A49C-43C0-BB61-A346CB4E1BA1}"/>
            </c:ext>
          </c:extLst>
        </c:ser>
        <c:dLbls>
          <c:showLegendKey val="0"/>
          <c:showVal val="0"/>
          <c:showCatName val="0"/>
          <c:showSerName val="0"/>
          <c:showPercent val="0"/>
          <c:showBubbleSize val="0"/>
        </c:dLbls>
        <c:gapWidth val="219"/>
        <c:overlap val="-27"/>
        <c:axId val="369071896"/>
        <c:axId val="369073864"/>
      </c:barChart>
      <c:catAx>
        <c:axId val="369071896"/>
        <c:scaling>
          <c:orientation val="minMax"/>
        </c:scaling>
        <c:delete val="1"/>
        <c:axPos val="b"/>
        <c:numFmt formatCode="General" sourceLinked="1"/>
        <c:majorTickMark val="none"/>
        <c:minorTickMark val="none"/>
        <c:tickLblPos val="nextTo"/>
        <c:crossAx val="369073864"/>
        <c:crosses val="autoZero"/>
        <c:auto val="1"/>
        <c:lblAlgn val="ctr"/>
        <c:lblOffset val="100"/>
        <c:noMultiLvlLbl val="0"/>
      </c:catAx>
      <c:valAx>
        <c:axId val="369073864"/>
        <c:scaling>
          <c:orientation val="minMax"/>
        </c:scaling>
        <c:delete val="1"/>
        <c:axPos val="l"/>
        <c:numFmt formatCode="0\ %" sourceLinked="1"/>
        <c:majorTickMark val="none"/>
        <c:minorTickMark val="none"/>
        <c:tickLblPos val="nextTo"/>
        <c:crossAx val="369071896"/>
        <c:crosses val="autoZero"/>
        <c:crossBetween val="between"/>
      </c:valAx>
      <c:spPr>
        <a:solidFill>
          <a:sysClr val="window" lastClr="FFFFFF"/>
        </a:solidFill>
      </c:spPr>
    </c:plotArea>
    <c:plotVisOnly val="1"/>
    <c:dispBlanksAs val="gap"/>
    <c:showDLblsOverMax val="0"/>
  </c:chart>
  <c:spPr>
    <a:noFill/>
    <a:ln>
      <a:noFill/>
    </a:ln>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H$11"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Radio" firstButton="1" fmlaLink="$H$6"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H$12" lockText="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H$7" lockText="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Radio" lockText="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lockText="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Radio" lockText="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Radio" firstButton="1" fmlaLink="$H$13" lockText="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00.xml><?xml version="1.0" encoding="utf-8"?>
<formControlPr xmlns="http://schemas.microsoft.com/office/spreadsheetml/2009/9/main" objectType="Radio" lockText="1"/>
</file>

<file path=xl/ctrlProps/ctrlProp301.xml><?xml version="1.0" encoding="utf-8"?>
<formControlPr xmlns="http://schemas.microsoft.com/office/spreadsheetml/2009/9/main" objectType="Radio" lockText="1"/>
</file>

<file path=xl/ctrlProps/ctrlProp302.xml><?xml version="1.0" encoding="utf-8"?>
<formControlPr xmlns="http://schemas.microsoft.com/office/spreadsheetml/2009/9/main" objectType="Radio" lockText="1"/>
</file>

<file path=xl/ctrlProps/ctrlProp303.xml><?xml version="1.0" encoding="utf-8"?>
<formControlPr xmlns="http://schemas.microsoft.com/office/spreadsheetml/2009/9/main" objectType="Radio" lockText="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Radio" firstButton="1" fmlaLink="$H$9" lockText="1"/>
</file>

<file path=xl/ctrlProps/ctrlProp31.xml><?xml version="1.0" encoding="utf-8"?>
<formControlPr xmlns="http://schemas.microsoft.com/office/spreadsheetml/2009/9/main" objectType="Radio" firstButton="1" fmlaLink="$H$8" lockText="1"/>
</file>

<file path=xl/ctrlProps/ctrlProp310.xml><?xml version="1.0" encoding="utf-8"?>
<formControlPr xmlns="http://schemas.microsoft.com/office/spreadsheetml/2009/9/main" objectType="Radio" lockText="1"/>
</file>

<file path=xl/ctrlProps/ctrlProp311.xml><?xml version="1.0" encoding="utf-8"?>
<formControlPr xmlns="http://schemas.microsoft.com/office/spreadsheetml/2009/9/main" objectType="Radio" lockText="1"/>
</file>

<file path=xl/ctrlProps/ctrlProp312.xml><?xml version="1.0" encoding="utf-8"?>
<formControlPr xmlns="http://schemas.microsoft.com/office/spreadsheetml/2009/9/main" objectType="Radio" lockText="1"/>
</file>

<file path=xl/ctrlProps/ctrlProp313.xml><?xml version="1.0" encoding="utf-8"?>
<formControlPr xmlns="http://schemas.microsoft.com/office/spreadsheetml/2009/9/main" objectType="Radio" lockText="1"/>
</file>

<file path=xl/ctrlProps/ctrlProp314.xml><?xml version="1.0" encoding="utf-8"?>
<formControlPr xmlns="http://schemas.microsoft.com/office/spreadsheetml/2009/9/main" objectType="Radio" lockText="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Radio" firstButton="1" fmlaLink="$H$15" lockText="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lockText="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Radio" lockText="1"/>
</file>

<file path=xl/ctrlProps/ctrlProp321.xml><?xml version="1.0" encoding="utf-8"?>
<formControlPr xmlns="http://schemas.microsoft.com/office/spreadsheetml/2009/9/main" objectType="Radio" lockText="1"/>
</file>

<file path=xl/ctrlProps/ctrlProp322.xml><?xml version="1.0" encoding="utf-8"?>
<formControlPr xmlns="http://schemas.microsoft.com/office/spreadsheetml/2009/9/main" objectType="Radio" lockText="1"/>
</file>

<file path=xl/ctrlProps/ctrlProp323.xml><?xml version="1.0" encoding="utf-8"?>
<formControlPr xmlns="http://schemas.microsoft.com/office/spreadsheetml/2009/9/main" objectType="Radio" lockText="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Radio" firstButton="1" fmlaLink="$H$11" lockText="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Radio" lockText="1"/>
</file>

<file path=xl/ctrlProps/ctrlProp329.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30.xml><?xml version="1.0" encoding="utf-8"?>
<formControlPr xmlns="http://schemas.microsoft.com/office/spreadsheetml/2009/9/main" objectType="Radio" lockText="1"/>
</file>

<file path=xl/ctrlProps/ctrlProp331.xml><?xml version="1.0" encoding="utf-8"?>
<formControlPr xmlns="http://schemas.microsoft.com/office/spreadsheetml/2009/9/main" objectType="Radio" lockText="1"/>
</file>

<file path=xl/ctrlProps/ctrlProp332.xml><?xml version="1.0" encoding="utf-8"?>
<formControlPr xmlns="http://schemas.microsoft.com/office/spreadsheetml/2009/9/main" objectType="Radio" lockText="1"/>
</file>

<file path=xl/ctrlProps/ctrlProp333.xml><?xml version="1.0" encoding="utf-8"?>
<formControlPr xmlns="http://schemas.microsoft.com/office/spreadsheetml/2009/9/main" objectType="Radio" firstButton="1" fmlaLink="$H$10" lockText="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Radio" lockText="1"/>
</file>

<file path=xl/ctrlProps/ctrlProp336.xml><?xml version="1.0" encoding="utf-8"?>
<formControlPr xmlns="http://schemas.microsoft.com/office/spreadsheetml/2009/9/main" objectType="Radio" lockText="1"/>
</file>

<file path=xl/ctrlProps/ctrlProp337.xml><?xml version="1.0" encoding="utf-8"?>
<formControlPr xmlns="http://schemas.microsoft.com/office/spreadsheetml/2009/9/main" objectType="Radio" lockText="1"/>
</file>

<file path=xl/ctrlProps/ctrlProp338.xml><?xml version="1.0" encoding="utf-8"?>
<formControlPr xmlns="http://schemas.microsoft.com/office/spreadsheetml/2009/9/main" objectType="Radio" lockText="1"/>
</file>

<file path=xl/ctrlProps/ctrlProp339.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40.xml><?xml version="1.0" encoding="utf-8"?>
<formControlPr xmlns="http://schemas.microsoft.com/office/spreadsheetml/2009/9/main" objectType="Radio" firstButton="1" fmlaLink="$H$12" lockText="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Radio" lockText="1"/>
</file>

<file path=xl/ctrlProps/ctrlProp343.xml><?xml version="1.0" encoding="utf-8"?>
<formControlPr xmlns="http://schemas.microsoft.com/office/spreadsheetml/2009/9/main" objectType="Radio" lockText="1"/>
</file>

<file path=xl/ctrlProps/ctrlProp344.xml><?xml version="1.0" encoding="utf-8"?>
<formControlPr xmlns="http://schemas.microsoft.com/office/spreadsheetml/2009/9/main" objectType="Radio" lockText="1"/>
</file>

<file path=xl/ctrlProps/ctrlProp345.xml><?xml version="1.0" encoding="utf-8"?>
<formControlPr xmlns="http://schemas.microsoft.com/office/spreadsheetml/2009/9/main" objectType="Radio" lockText="1"/>
</file>

<file path=xl/ctrlProps/ctrlProp346.xml><?xml version="1.0" encoding="utf-8"?>
<formControlPr xmlns="http://schemas.microsoft.com/office/spreadsheetml/2009/9/main" objectType="Radio" lockText="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Radio" firstButton="1" fmlaLink="$H$6" lockText="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Radio" lockText="1"/>
</file>

<file path=xl/ctrlProps/ctrlProp350.xml><?xml version="1.0" encoding="utf-8"?>
<formControlPr xmlns="http://schemas.microsoft.com/office/spreadsheetml/2009/9/main" objectType="Radio" lockText="1"/>
</file>

<file path=xl/ctrlProps/ctrlProp351.xml><?xml version="1.0" encoding="utf-8"?>
<formControlPr xmlns="http://schemas.microsoft.com/office/spreadsheetml/2009/9/main" objectType="Radio" lockText="1"/>
</file>

<file path=xl/ctrlProps/ctrlProp352.xml><?xml version="1.0" encoding="utf-8"?>
<formControlPr xmlns="http://schemas.microsoft.com/office/spreadsheetml/2009/9/main" objectType="Radio" lockText="1"/>
</file>

<file path=xl/ctrlProps/ctrlProp353.xml><?xml version="1.0" encoding="utf-8"?>
<formControlPr xmlns="http://schemas.microsoft.com/office/spreadsheetml/2009/9/main" objectType="Radio" lockText="1"/>
</file>

<file path=xl/ctrlProps/ctrlProp354.xml><?xml version="1.0" encoding="utf-8"?>
<formControlPr xmlns="http://schemas.microsoft.com/office/spreadsheetml/2009/9/main" objectType="Radio" lockText="1"/>
</file>

<file path=xl/ctrlProps/ctrlProp355.xml><?xml version="1.0" encoding="utf-8"?>
<formControlPr xmlns="http://schemas.microsoft.com/office/spreadsheetml/2009/9/main" objectType="Radio" firstButton="1" fmlaLink="$H$7" lockText="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Radio" lockText="1"/>
</file>

<file path=xl/ctrlProps/ctrlProp358.xml><?xml version="1.0" encoding="utf-8"?>
<formControlPr xmlns="http://schemas.microsoft.com/office/spreadsheetml/2009/9/main" objectType="Radio" lockText="1"/>
</file>

<file path=xl/ctrlProps/ctrlProp359.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60.xml><?xml version="1.0" encoding="utf-8"?>
<formControlPr xmlns="http://schemas.microsoft.com/office/spreadsheetml/2009/9/main" objectType="Radio" lockText="1"/>
</file>

<file path=xl/ctrlProps/ctrlProp361.xml><?xml version="1.0" encoding="utf-8"?>
<formControlPr xmlns="http://schemas.microsoft.com/office/spreadsheetml/2009/9/main" objectType="Radio" lockText="1"/>
</file>

<file path=xl/ctrlProps/ctrlProp362.xml><?xml version="1.0" encoding="utf-8"?>
<formControlPr xmlns="http://schemas.microsoft.com/office/spreadsheetml/2009/9/main" objectType="Radio" firstButton="1" fmlaLink="$H$8" lockText="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Radio" lockText="1"/>
</file>

<file path=xl/ctrlProps/ctrlProp365.xml><?xml version="1.0" encoding="utf-8"?>
<formControlPr xmlns="http://schemas.microsoft.com/office/spreadsheetml/2009/9/main" objectType="Radio" lockText="1"/>
</file>

<file path=xl/ctrlProps/ctrlProp366.xml><?xml version="1.0" encoding="utf-8"?>
<formControlPr xmlns="http://schemas.microsoft.com/office/spreadsheetml/2009/9/main" objectType="Radio" lockText="1"/>
</file>

<file path=xl/ctrlProps/ctrlProp367.xml><?xml version="1.0" encoding="utf-8"?>
<formControlPr xmlns="http://schemas.microsoft.com/office/spreadsheetml/2009/9/main" objectType="Radio" lockText="1"/>
</file>

<file path=xl/ctrlProps/ctrlProp368.xml><?xml version="1.0" encoding="utf-8"?>
<formControlPr xmlns="http://schemas.microsoft.com/office/spreadsheetml/2009/9/main" objectType="Radio" lockText="1"/>
</file>

<file path=xl/ctrlProps/ctrlProp369.xml><?xml version="1.0" encoding="utf-8"?>
<formControlPr xmlns="http://schemas.microsoft.com/office/spreadsheetml/2009/9/main" objectType="Radio" firstButton="1" fmlaLink="$H$9" lockText="1"/>
</file>

<file path=xl/ctrlProps/ctrlProp37.xml><?xml version="1.0" encoding="utf-8"?>
<formControlPr xmlns="http://schemas.microsoft.com/office/spreadsheetml/2009/9/main" objectType="Radio" lockText="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lockText="1"/>
</file>

<file path=xl/ctrlProps/ctrlProp372.xml><?xml version="1.0" encoding="utf-8"?>
<formControlPr xmlns="http://schemas.microsoft.com/office/spreadsheetml/2009/9/main" objectType="Radio" lockText="1"/>
</file>

<file path=xl/ctrlProps/ctrlProp373.xml><?xml version="1.0" encoding="utf-8"?>
<formControlPr xmlns="http://schemas.microsoft.com/office/spreadsheetml/2009/9/main" objectType="Radio" lockText="1"/>
</file>

<file path=xl/ctrlProps/ctrlProp374.xml><?xml version="1.0" encoding="utf-8"?>
<formControlPr xmlns="http://schemas.microsoft.com/office/spreadsheetml/2009/9/main" objectType="Radio" lockText="1"/>
</file>

<file path=xl/ctrlProps/ctrlProp375.xml><?xml version="1.0" encoding="utf-8"?>
<formControlPr xmlns="http://schemas.microsoft.com/office/spreadsheetml/2009/9/main" objectType="Radio" lockText="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Radio" firstButton="1" fmlaLink="$H$15" lockText="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Radio" lockText="1"/>
</file>

<file path=xl/ctrlProps/ctrlProp381.xml><?xml version="1.0" encoding="utf-8"?>
<formControlPr xmlns="http://schemas.microsoft.com/office/spreadsheetml/2009/9/main" objectType="Radio" lockText="1"/>
</file>

<file path=xl/ctrlProps/ctrlProp382.xml><?xml version="1.0" encoding="utf-8"?>
<formControlPr xmlns="http://schemas.microsoft.com/office/spreadsheetml/2009/9/main" objectType="Radio" lockText="1"/>
</file>

<file path=xl/ctrlProps/ctrlProp383.xml><?xml version="1.0" encoding="utf-8"?>
<formControlPr xmlns="http://schemas.microsoft.com/office/spreadsheetml/2009/9/main" objectType="Radio" lockText="1"/>
</file>

<file path=xl/ctrlProps/ctrlProp384.xml><?xml version="1.0" encoding="utf-8"?>
<formControlPr xmlns="http://schemas.microsoft.com/office/spreadsheetml/2009/9/main" objectType="Radio" lockText="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fmlaLink="$H$14" lockText="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Radio" lockText="1"/>
</file>

<file path=xl/ctrlProps/ctrlProp391.xml><?xml version="1.0" encoding="utf-8"?>
<formControlPr xmlns="http://schemas.microsoft.com/office/spreadsheetml/2009/9/main" objectType="Radio" lockText="1"/>
</file>

<file path=xl/ctrlProps/ctrlProp392.xml><?xml version="1.0" encoding="utf-8"?>
<formControlPr xmlns="http://schemas.microsoft.com/office/spreadsheetml/2009/9/main" objectType="Radio" lockText="1"/>
</file>

<file path=xl/ctrlProps/ctrlProp393.xml><?xml version="1.0" encoding="utf-8"?>
<formControlPr xmlns="http://schemas.microsoft.com/office/spreadsheetml/2009/9/main" objectType="Radio" lockText="1"/>
</file>

<file path=xl/ctrlProps/ctrlProp394.xml><?xml version="1.0" encoding="utf-8"?>
<formControlPr xmlns="http://schemas.microsoft.com/office/spreadsheetml/2009/9/main" objectType="Radio" lockText="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Radio" firstButton="1" fmlaLink="$H$13" lockText="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Radio" lockText="1"/>
</file>

<file path=xl/ctrlProps/ctrlProp39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Radio" lockText="1"/>
</file>

<file path=xl/ctrlProps/ctrlProp401.xml><?xml version="1.0" encoding="utf-8"?>
<formControlPr xmlns="http://schemas.microsoft.com/office/spreadsheetml/2009/9/main" objectType="Radio" lockText="1"/>
</file>

<file path=xl/ctrlProps/ctrlProp402.xml><?xml version="1.0" encoding="utf-8"?>
<formControlPr xmlns="http://schemas.microsoft.com/office/spreadsheetml/2009/9/main" objectType="Radio" lockText="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firstButton="1" fmlaLink="$H$6" lockText="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Radio" lockText="1"/>
</file>

<file path=xl/ctrlProps/ctrlProp407.xml><?xml version="1.0" encoding="utf-8"?>
<formControlPr xmlns="http://schemas.microsoft.com/office/spreadsheetml/2009/9/main" objectType="Radio" lockText="1"/>
</file>

<file path=xl/ctrlProps/ctrlProp408.xml><?xml version="1.0" encoding="utf-8"?>
<formControlPr xmlns="http://schemas.microsoft.com/office/spreadsheetml/2009/9/main" objectType="Radio" lockText="1"/>
</file>

<file path=xl/ctrlProps/ctrlProp409.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Radio" lockText="1"/>
</file>

<file path=xl/ctrlProps/ctrlProp411.xml><?xml version="1.0" encoding="utf-8"?>
<formControlPr xmlns="http://schemas.microsoft.com/office/spreadsheetml/2009/9/main" objectType="Radio" firstButton="1" fmlaLink="$H$7" lockText="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lockText="1"/>
</file>

<file path=xl/ctrlProps/ctrlProp414.xml><?xml version="1.0" encoding="utf-8"?>
<formControlPr xmlns="http://schemas.microsoft.com/office/spreadsheetml/2009/9/main" objectType="Radio" lockText="1"/>
</file>

<file path=xl/ctrlProps/ctrlProp415.xml><?xml version="1.0" encoding="utf-8"?>
<formControlPr xmlns="http://schemas.microsoft.com/office/spreadsheetml/2009/9/main" objectType="Radio" lockText="1"/>
</file>

<file path=xl/ctrlProps/ctrlProp416.xml><?xml version="1.0" encoding="utf-8"?>
<formControlPr xmlns="http://schemas.microsoft.com/office/spreadsheetml/2009/9/main" objectType="Radio" lockText="1"/>
</file>

<file path=xl/ctrlProps/ctrlProp417.xml><?xml version="1.0" encoding="utf-8"?>
<formControlPr xmlns="http://schemas.microsoft.com/office/spreadsheetml/2009/9/main" objectType="Radio" lockText="1"/>
</file>

<file path=xl/ctrlProps/ctrlProp418.xml><?xml version="1.0" encoding="utf-8"?>
<formControlPr xmlns="http://schemas.microsoft.com/office/spreadsheetml/2009/9/main" objectType="Radio" firstButton="1" fmlaLink="$H$8" lockText="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Radio" lockText="1"/>
</file>

<file path=xl/ctrlProps/ctrlProp421.xml><?xml version="1.0" encoding="utf-8"?>
<formControlPr xmlns="http://schemas.microsoft.com/office/spreadsheetml/2009/9/main" objectType="Radio" lockText="1"/>
</file>

<file path=xl/ctrlProps/ctrlProp422.xml><?xml version="1.0" encoding="utf-8"?>
<formControlPr xmlns="http://schemas.microsoft.com/office/spreadsheetml/2009/9/main" objectType="Radio" lockText="1"/>
</file>

<file path=xl/ctrlProps/ctrlProp423.xml><?xml version="1.0" encoding="utf-8"?>
<formControlPr xmlns="http://schemas.microsoft.com/office/spreadsheetml/2009/9/main" objectType="Radio" lockText="1"/>
</file>

<file path=xl/ctrlProps/ctrlProp424.xml><?xml version="1.0" encoding="utf-8"?>
<formControlPr xmlns="http://schemas.microsoft.com/office/spreadsheetml/2009/9/main" objectType="Radio" lockText="1"/>
</file>

<file path=xl/ctrlProps/ctrlProp425.xml><?xml version="1.0" encoding="utf-8"?>
<formControlPr xmlns="http://schemas.microsoft.com/office/spreadsheetml/2009/9/main" objectType="Radio" firstButton="1" fmlaLink="$H$9" lockText="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Radio" lockText="1"/>
</file>

<file path=xl/ctrlProps/ctrlProp428.xml><?xml version="1.0" encoding="utf-8"?>
<formControlPr xmlns="http://schemas.microsoft.com/office/spreadsheetml/2009/9/main" objectType="Radio" lockText="1"/>
</file>

<file path=xl/ctrlProps/ctrlProp429.xml><?xml version="1.0" encoding="utf-8"?>
<formControlPr xmlns="http://schemas.microsoft.com/office/spreadsheetml/2009/9/main" objectType="Radio" lockText="1"/>
</file>

<file path=xl/ctrlProps/ctrlProp43.xml><?xml version="1.0" encoding="utf-8"?>
<formControlPr xmlns="http://schemas.microsoft.com/office/spreadsheetml/2009/9/main" objectType="Radio" firstButton="1" fmlaLink="$H$14" lockText="1"/>
</file>

<file path=xl/ctrlProps/ctrlProp430.xml><?xml version="1.0" encoding="utf-8"?>
<formControlPr xmlns="http://schemas.microsoft.com/office/spreadsheetml/2009/9/main" objectType="Radio" lockText="1"/>
</file>

<file path=xl/ctrlProps/ctrlProp431.xml><?xml version="1.0" encoding="utf-8"?>
<formControlPr xmlns="http://schemas.microsoft.com/office/spreadsheetml/2009/9/main" objectType="Radio" lockText="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Radio" firstButton="1" fmlaLink="$H$11" lockText="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Radio" lockText="1"/>
</file>

<file path=xl/ctrlProps/ctrlProp436.xml><?xml version="1.0" encoding="utf-8"?>
<formControlPr xmlns="http://schemas.microsoft.com/office/spreadsheetml/2009/9/main" objectType="Radio" lockText="1"/>
</file>

<file path=xl/ctrlProps/ctrlProp437.xml><?xml version="1.0" encoding="utf-8"?>
<formControlPr xmlns="http://schemas.microsoft.com/office/spreadsheetml/2009/9/main" objectType="Radio" lockText="1"/>
</file>

<file path=xl/ctrlProps/ctrlProp438.xml><?xml version="1.0" encoding="utf-8"?>
<formControlPr xmlns="http://schemas.microsoft.com/office/spreadsheetml/2009/9/main" objectType="Radio" lockText="1"/>
</file>

<file path=xl/ctrlProps/ctrlProp439.xml><?xml version="1.0" encoding="utf-8"?>
<formControlPr xmlns="http://schemas.microsoft.com/office/spreadsheetml/2009/9/main" objectType="Radio" lockText="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Radio" firstButton="1" fmlaLink="$H$12" lockText="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Radio" lockText="1"/>
</file>

<file path=xl/ctrlProps/ctrlProp443.xml><?xml version="1.0" encoding="utf-8"?>
<formControlPr xmlns="http://schemas.microsoft.com/office/spreadsheetml/2009/9/main" objectType="Radio" lockText="1"/>
</file>

<file path=xl/ctrlProps/ctrlProp444.xml><?xml version="1.0" encoding="utf-8"?>
<formControlPr xmlns="http://schemas.microsoft.com/office/spreadsheetml/2009/9/main" objectType="Radio" lockText="1"/>
</file>

<file path=xl/ctrlProps/ctrlProp445.xml><?xml version="1.0" encoding="utf-8"?>
<formControlPr xmlns="http://schemas.microsoft.com/office/spreadsheetml/2009/9/main" objectType="Radio" lockText="1"/>
</file>

<file path=xl/ctrlProps/ctrlProp446.xml><?xml version="1.0" encoding="utf-8"?>
<formControlPr xmlns="http://schemas.microsoft.com/office/spreadsheetml/2009/9/main" objectType="Radio" lockText="1"/>
</file>

<file path=xl/ctrlProps/ctrlProp447.xml><?xml version="1.0" encoding="utf-8"?>
<formControlPr xmlns="http://schemas.microsoft.com/office/spreadsheetml/2009/9/main" objectType="Radio" firstButton="1" fmlaLink="$H$13" lockText="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50.xml><?xml version="1.0" encoding="utf-8"?>
<formControlPr xmlns="http://schemas.microsoft.com/office/spreadsheetml/2009/9/main" objectType="Radio" lockText="1"/>
</file>

<file path=xl/ctrlProps/ctrlProp451.xml><?xml version="1.0" encoding="utf-8"?>
<formControlPr xmlns="http://schemas.microsoft.com/office/spreadsheetml/2009/9/main" objectType="Radio" lockText="1"/>
</file>

<file path=xl/ctrlProps/ctrlProp452.xml><?xml version="1.0" encoding="utf-8"?>
<formControlPr xmlns="http://schemas.microsoft.com/office/spreadsheetml/2009/9/main" objectType="Radio" lockText="1"/>
</file>

<file path=xl/ctrlProps/ctrlProp453.xml><?xml version="1.0" encoding="utf-8"?>
<formControlPr xmlns="http://schemas.microsoft.com/office/spreadsheetml/2009/9/main" objectType="Radio" lockText="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Radio" firstButton="1" fmlaLink="$H$10" lockText="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60.xml><?xml version="1.0" encoding="utf-8"?>
<formControlPr xmlns="http://schemas.microsoft.com/office/spreadsheetml/2009/9/main" objectType="Radio" lockText="1"/>
</file>

<file path=xl/ctrlProps/ctrlProp461.xml><?xml version="1.0" encoding="utf-8"?>
<formControlPr xmlns="http://schemas.microsoft.com/office/spreadsheetml/2009/9/main" objectType="Radio" lockText="1"/>
</file>

<file path=xl/ctrlProps/ctrlProp462.xml><?xml version="1.0" encoding="utf-8"?>
<formControlPr xmlns="http://schemas.microsoft.com/office/spreadsheetml/2009/9/main" objectType="Radio" lockText="1"/>
</file>

<file path=xl/ctrlProps/ctrlProp463.xml><?xml version="1.0" encoding="utf-8"?>
<formControlPr xmlns="http://schemas.microsoft.com/office/spreadsheetml/2009/9/main" objectType="Radio" lockText="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Radio" firstButton="1" fmlaLink="$H$6" lockText="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Radio" lockText="1"/>
</file>

<file path=xl/ctrlProps/ctrlProp468.xml><?xml version="1.0" encoding="utf-8"?>
<formControlPr xmlns="http://schemas.microsoft.com/office/spreadsheetml/2009/9/main" objectType="Radio" lockText="1"/>
</file>

<file path=xl/ctrlProps/ctrlProp469.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70.xml><?xml version="1.0" encoding="utf-8"?>
<formControlPr xmlns="http://schemas.microsoft.com/office/spreadsheetml/2009/9/main" objectType="Radio" lockText="1"/>
</file>

<file path=xl/ctrlProps/ctrlProp471.xml><?xml version="1.0" encoding="utf-8"?>
<formControlPr xmlns="http://schemas.microsoft.com/office/spreadsheetml/2009/9/main" objectType="Radio" lockText="1"/>
</file>

<file path=xl/ctrlProps/ctrlProp472.xml><?xml version="1.0" encoding="utf-8"?>
<formControlPr xmlns="http://schemas.microsoft.com/office/spreadsheetml/2009/9/main" objectType="Radio" firstButton="1" fmlaLink="$H$7" lockText="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Radio" lockText="1"/>
</file>

<file path=xl/ctrlProps/ctrlProp475.xml><?xml version="1.0" encoding="utf-8"?>
<formControlPr xmlns="http://schemas.microsoft.com/office/spreadsheetml/2009/9/main" objectType="Radio" lockText="1"/>
</file>

<file path=xl/ctrlProps/ctrlProp476.xml><?xml version="1.0" encoding="utf-8"?>
<formControlPr xmlns="http://schemas.microsoft.com/office/spreadsheetml/2009/9/main" objectType="Radio" lockText="1"/>
</file>

<file path=xl/ctrlProps/ctrlProp477.xml><?xml version="1.0" encoding="utf-8"?>
<formControlPr xmlns="http://schemas.microsoft.com/office/spreadsheetml/2009/9/main" objectType="Radio" lockText="1"/>
</file>

<file path=xl/ctrlProps/ctrlProp478.xml><?xml version="1.0" encoding="utf-8"?>
<formControlPr xmlns="http://schemas.microsoft.com/office/spreadsheetml/2009/9/main" objectType="Radio" lockText="1"/>
</file>

<file path=xl/ctrlProps/ctrlProp479.xml><?xml version="1.0" encoding="utf-8"?>
<formControlPr xmlns="http://schemas.microsoft.com/office/spreadsheetml/2009/9/main" objectType="Radio" firstButton="1" fmlaLink="$H$8" lockText="1"/>
</file>

<file path=xl/ctrlProps/ctrlProp48.xml><?xml version="1.0" encoding="utf-8"?>
<formControlPr xmlns="http://schemas.microsoft.com/office/spreadsheetml/2009/9/main" objectType="Radio" lockText="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Radio" lockText="1"/>
</file>

<file path=xl/ctrlProps/ctrlProp482.xml><?xml version="1.0" encoding="utf-8"?>
<formControlPr xmlns="http://schemas.microsoft.com/office/spreadsheetml/2009/9/main" objectType="Radio" lockText="1"/>
</file>

<file path=xl/ctrlProps/ctrlProp483.xml><?xml version="1.0" encoding="utf-8"?>
<formControlPr xmlns="http://schemas.microsoft.com/office/spreadsheetml/2009/9/main" objectType="Radio" lockText="1"/>
</file>

<file path=xl/ctrlProps/ctrlProp484.xml><?xml version="1.0" encoding="utf-8"?>
<formControlPr xmlns="http://schemas.microsoft.com/office/spreadsheetml/2009/9/main" objectType="Radio" lockText="1"/>
</file>

<file path=xl/ctrlProps/ctrlProp485.xml><?xml version="1.0" encoding="utf-8"?>
<formControlPr xmlns="http://schemas.microsoft.com/office/spreadsheetml/2009/9/main" objectType="Radio" lockText="1"/>
</file>

<file path=xl/ctrlProps/ctrlProp486.xml><?xml version="1.0" encoding="utf-8"?>
<formControlPr xmlns="http://schemas.microsoft.com/office/spreadsheetml/2009/9/main" objectType="Radio" firstButton="1" fmlaLink="$H$9" lockText="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Radio" lockText="1"/>
</file>

<file path=xl/ctrlProps/ctrlProp489.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490.xml><?xml version="1.0" encoding="utf-8"?>
<formControlPr xmlns="http://schemas.microsoft.com/office/spreadsheetml/2009/9/main" objectType="Radio" lockText="1"/>
</file>

<file path=xl/ctrlProps/ctrlProp491.xml><?xml version="1.0" encoding="utf-8"?>
<formControlPr xmlns="http://schemas.microsoft.com/office/spreadsheetml/2009/9/main" objectType="Radio" lockText="1"/>
</file>

<file path=xl/ctrlProps/ctrlProp492.xml><?xml version="1.0" encoding="utf-8"?>
<formControlPr xmlns="http://schemas.microsoft.com/office/spreadsheetml/2009/9/main" objectType="Radio" lockText="1"/>
</file>

<file path=xl/ctrlProps/ctrlProp493.xml><?xml version="1.0" encoding="utf-8"?>
<formControlPr xmlns="http://schemas.microsoft.com/office/spreadsheetml/2009/9/main" objectType="Radio" firstButton="1" fmlaLink="$H$10" lockText="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Radio" lockText="1"/>
</file>

<file path=xl/ctrlProps/ctrlProp496.xml><?xml version="1.0" encoding="utf-8"?>
<formControlPr xmlns="http://schemas.microsoft.com/office/spreadsheetml/2009/9/main" objectType="Radio" lockText="1"/>
</file>

<file path=xl/ctrlProps/ctrlProp497.xml><?xml version="1.0" encoding="utf-8"?>
<formControlPr xmlns="http://schemas.microsoft.com/office/spreadsheetml/2009/9/main" objectType="Radio" lockText="1"/>
</file>

<file path=xl/ctrlProps/ctrlProp498.xml><?xml version="1.0" encoding="utf-8"?>
<formControlPr xmlns="http://schemas.microsoft.com/office/spreadsheetml/2009/9/main" objectType="Radio" lockText="1"/>
</file>

<file path=xl/ctrlProps/ctrlProp49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Radio" firstButton="1" fmlaLink="$H$11" lockText="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Radio" lockText="1"/>
</file>

<file path=xl/ctrlProps/ctrlProp509.xml><?xml version="1.0" encoding="utf-8"?>
<formControlPr xmlns="http://schemas.microsoft.com/office/spreadsheetml/2009/9/main" objectType="Radio" lockText="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lockText="1"/>
</file>

<file path=xl/ctrlProps/ctrlProp511.xml><?xml version="1.0" encoding="utf-8"?>
<formControlPr xmlns="http://schemas.microsoft.com/office/spreadsheetml/2009/9/main" objectType="Radio" lockText="1"/>
</file>

<file path=xl/ctrlProps/ctrlProp512.xml><?xml version="1.0" encoding="utf-8"?>
<formControlPr xmlns="http://schemas.microsoft.com/office/spreadsheetml/2009/9/main" objectType="Radio" lockText="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Radio" firstButton="1" fmlaLink="$H$13" lockText="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Radio" lockText="1"/>
</file>

<file path=xl/ctrlProps/ctrlProp521.xml><?xml version="1.0" encoding="utf-8"?>
<formControlPr xmlns="http://schemas.microsoft.com/office/spreadsheetml/2009/9/main" objectType="Radio" lockText="1"/>
</file>

<file path=xl/ctrlProps/ctrlProp522.xml><?xml version="1.0" encoding="utf-8"?>
<formControlPr xmlns="http://schemas.microsoft.com/office/spreadsheetml/2009/9/main" objectType="Radio" lockText="1"/>
</file>

<file path=xl/ctrlProps/ctrlProp523.xml><?xml version="1.0" encoding="utf-8"?>
<formControlPr xmlns="http://schemas.microsoft.com/office/spreadsheetml/2009/9/main" objectType="Radio" lockText="1"/>
</file>

<file path=xl/ctrlProps/ctrlProp524.xml><?xml version="1.0" encoding="utf-8"?>
<formControlPr xmlns="http://schemas.microsoft.com/office/spreadsheetml/2009/9/main" objectType="Radio" lockText="1"/>
</file>

<file path=xl/ctrlProps/ctrlProp525.xml><?xml version="1.0" encoding="utf-8"?>
<formControlPr xmlns="http://schemas.microsoft.com/office/spreadsheetml/2009/9/main" objectType="Radio" firstButton="1" fmlaLink="$H$12" lockText="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Radio" lockText="1"/>
</file>

<file path=xl/ctrlProps/ctrlProp528.xml><?xml version="1.0" encoding="utf-8"?>
<formControlPr xmlns="http://schemas.microsoft.com/office/spreadsheetml/2009/9/main" objectType="Radio" lockText="1"/>
</file>

<file path=xl/ctrlProps/ctrlProp529.xml><?xml version="1.0" encoding="utf-8"?>
<formControlPr xmlns="http://schemas.microsoft.com/office/spreadsheetml/2009/9/main" objectType="Radio" lockText="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Radio" lockText="1"/>
</file>

<file path=xl/ctrlProps/ctrlProp531.xml><?xml version="1.0" encoding="utf-8"?>
<formControlPr xmlns="http://schemas.microsoft.com/office/spreadsheetml/2009/9/main" objectType="Radio" lockText="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Radio" firstButton="1" fmlaLink="$H$6" lockText="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Radio" lockText="1"/>
</file>

<file path=xl/ctrlProps/ctrlProp537.xml><?xml version="1.0" encoding="utf-8"?>
<formControlPr xmlns="http://schemas.microsoft.com/office/spreadsheetml/2009/9/main" objectType="Radio" lockText="1"/>
</file>

<file path=xl/ctrlProps/ctrlProp538.xml><?xml version="1.0" encoding="utf-8"?>
<formControlPr xmlns="http://schemas.microsoft.com/office/spreadsheetml/2009/9/main" objectType="Radio" lockText="1"/>
</file>

<file path=xl/ctrlProps/ctrlProp539.xml><?xml version="1.0" encoding="utf-8"?>
<formControlPr xmlns="http://schemas.microsoft.com/office/spreadsheetml/2009/9/main" objectType="Radio" lockText="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Radio" lockText="1"/>
</file>

<file path=xl/ctrlProps/ctrlProp541.xml><?xml version="1.0" encoding="utf-8"?>
<formControlPr xmlns="http://schemas.microsoft.com/office/spreadsheetml/2009/9/main" objectType="Radio" firstButton="1" fmlaLink="$H$7" lockText="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Radio" lockText="1"/>
</file>

<file path=xl/ctrlProps/ctrlProp544.xml><?xml version="1.0" encoding="utf-8"?>
<formControlPr xmlns="http://schemas.microsoft.com/office/spreadsheetml/2009/9/main" objectType="Radio" lockText="1"/>
</file>

<file path=xl/ctrlProps/ctrlProp545.xml><?xml version="1.0" encoding="utf-8"?>
<formControlPr xmlns="http://schemas.microsoft.com/office/spreadsheetml/2009/9/main" objectType="Radio" lockText="1"/>
</file>

<file path=xl/ctrlProps/ctrlProp546.xml><?xml version="1.0" encoding="utf-8"?>
<formControlPr xmlns="http://schemas.microsoft.com/office/spreadsheetml/2009/9/main" objectType="Radio" lockText="1"/>
</file>

<file path=xl/ctrlProps/ctrlProp547.xml><?xml version="1.0" encoding="utf-8"?>
<formControlPr xmlns="http://schemas.microsoft.com/office/spreadsheetml/2009/9/main" objectType="Radio" lockText="1"/>
</file>

<file path=xl/ctrlProps/ctrlProp548.xml><?xml version="1.0" encoding="utf-8"?>
<formControlPr xmlns="http://schemas.microsoft.com/office/spreadsheetml/2009/9/main" objectType="Radio" firstButton="1" fmlaLink="$H$8" lockText="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Radio" lockText="1"/>
</file>

<file path=xl/ctrlProps/ctrlProp551.xml><?xml version="1.0" encoding="utf-8"?>
<formControlPr xmlns="http://schemas.microsoft.com/office/spreadsheetml/2009/9/main" objectType="Radio" lockText="1"/>
</file>

<file path=xl/ctrlProps/ctrlProp552.xml><?xml version="1.0" encoding="utf-8"?>
<formControlPr xmlns="http://schemas.microsoft.com/office/spreadsheetml/2009/9/main" objectType="Radio" lockText="1"/>
</file>

<file path=xl/ctrlProps/ctrlProp553.xml><?xml version="1.0" encoding="utf-8"?>
<formControlPr xmlns="http://schemas.microsoft.com/office/spreadsheetml/2009/9/main" objectType="Radio" lockText="1"/>
</file>

<file path=xl/ctrlProps/ctrlProp554.xml><?xml version="1.0" encoding="utf-8"?>
<formControlPr xmlns="http://schemas.microsoft.com/office/spreadsheetml/2009/9/main" objectType="Radio" lockText="1"/>
</file>

<file path=xl/ctrlProps/ctrlProp555.xml><?xml version="1.0" encoding="utf-8"?>
<formControlPr xmlns="http://schemas.microsoft.com/office/spreadsheetml/2009/9/main" objectType="Radio" firstButton="1" fmlaLink="$H$9" lockText="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Radio" lockText="1"/>
</file>

<file path=xl/ctrlProps/ctrlProp558.xml><?xml version="1.0" encoding="utf-8"?>
<formControlPr xmlns="http://schemas.microsoft.com/office/spreadsheetml/2009/9/main" objectType="Radio" lockText="1"/>
</file>

<file path=xl/ctrlProps/ctrlProp559.xml><?xml version="1.0" encoding="utf-8"?>
<formControlPr xmlns="http://schemas.microsoft.com/office/spreadsheetml/2009/9/main" objectType="Radio" lockText="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Radio" lockText="1"/>
</file>

<file path=xl/ctrlProps/ctrlProp561.xml><?xml version="1.0" encoding="utf-8"?>
<formControlPr xmlns="http://schemas.microsoft.com/office/spreadsheetml/2009/9/main" objectType="Radio" lockText="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Radio" firstButton="1" fmlaLink="$H$12" lockText="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Radio" lockText="1"/>
</file>

<file path=xl/ctrlProps/ctrlProp568.xml><?xml version="1.0" encoding="utf-8"?>
<formControlPr xmlns="http://schemas.microsoft.com/office/spreadsheetml/2009/9/main" objectType="Radio" lockText="1"/>
</file>

<file path=xl/ctrlProps/ctrlProp569.xml><?xml version="1.0" encoding="utf-8"?>
<formControlPr xmlns="http://schemas.microsoft.com/office/spreadsheetml/2009/9/main" objectType="Radio" lockText="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lockText="1"/>
</file>

<file path=xl/ctrlProps/ctrlProp571.xml><?xml version="1.0" encoding="utf-8"?>
<formControlPr xmlns="http://schemas.microsoft.com/office/spreadsheetml/2009/9/main" objectType="Radio" lockText="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Radio" firstButton="1" fmlaLink="$H$13" lockText="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Radio" lockText="1"/>
</file>

<file path=xl/ctrlProps/ctrlProp576.xml><?xml version="1.0" encoding="utf-8"?>
<formControlPr xmlns="http://schemas.microsoft.com/office/spreadsheetml/2009/9/main" objectType="Radio" lockText="1"/>
</file>

<file path=xl/ctrlProps/ctrlProp577.xml><?xml version="1.0" encoding="utf-8"?>
<formControlPr xmlns="http://schemas.microsoft.com/office/spreadsheetml/2009/9/main" objectType="Radio" lockText="1"/>
</file>

<file path=xl/ctrlProps/ctrlProp578.xml><?xml version="1.0" encoding="utf-8"?>
<formControlPr xmlns="http://schemas.microsoft.com/office/spreadsheetml/2009/9/main" objectType="Radio" lockText="1"/>
</file>

<file path=xl/ctrlProps/ctrlProp579.xml><?xml version="1.0" encoding="utf-8"?>
<formControlPr xmlns="http://schemas.microsoft.com/office/spreadsheetml/2009/9/main" objectType="Radio" lockText="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Radio" firstButton="1" fmlaLink="$H$14" lockText="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Radio" lockText="1"/>
</file>

<file path=xl/ctrlProps/ctrlProp584.xml><?xml version="1.0" encoding="utf-8"?>
<formControlPr xmlns="http://schemas.microsoft.com/office/spreadsheetml/2009/9/main" objectType="Radio" lockText="1"/>
</file>

<file path=xl/ctrlProps/ctrlProp585.xml><?xml version="1.0" encoding="utf-8"?>
<formControlPr xmlns="http://schemas.microsoft.com/office/spreadsheetml/2009/9/main" objectType="Radio" lockText="1"/>
</file>

<file path=xl/ctrlProps/ctrlProp586.xml><?xml version="1.0" encoding="utf-8"?>
<formControlPr xmlns="http://schemas.microsoft.com/office/spreadsheetml/2009/9/main" objectType="Radio" lockText="1"/>
</file>

<file path=xl/ctrlProps/ctrlProp587.xml><?xml version="1.0" encoding="utf-8"?>
<formControlPr xmlns="http://schemas.microsoft.com/office/spreadsheetml/2009/9/main" objectType="Radio" lockText="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Radio" firstButton="1" fmlaLink="$H$11" lockText="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Radio" lockText="1"/>
</file>

<file path=xl/ctrlProps/ctrlProp595.xml><?xml version="1.0" encoding="utf-8"?>
<formControlPr xmlns="http://schemas.microsoft.com/office/spreadsheetml/2009/9/main" objectType="Radio" lockText="1"/>
</file>

<file path=xl/ctrlProps/ctrlProp596.xml><?xml version="1.0" encoding="utf-8"?>
<formControlPr xmlns="http://schemas.microsoft.com/office/spreadsheetml/2009/9/main" objectType="Radio" lockText="1"/>
</file>

<file path=xl/ctrlProps/ctrlProp597.xml><?xml version="1.0" encoding="utf-8"?>
<formControlPr xmlns="http://schemas.microsoft.com/office/spreadsheetml/2009/9/main" objectType="Radio" lockText="1"/>
</file>

<file path=xl/ctrlProps/ctrlProp598.xml><?xml version="1.0" encoding="utf-8"?>
<formControlPr xmlns="http://schemas.microsoft.com/office/spreadsheetml/2009/9/main" objectType="Radio" lockText="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Radio" firstButton="1" fmlaLink="$H$10" lockText="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Radio" lockText="1"/>
</file>

<file path=xl/ctrlProps/ctrlProp605.xml><?xml version="1.0" encoding="utf-8"?>
<formControlPr xmlns="http://schemas.microsoft.com/office/spreadsheetml/2009/9/main" objectType="Radio" lockText="1"/>
</file>

<file path=xl/ctrlProps/ctrlProp606.xml><?xml version="1.0" encoding="utf-8"?>
<formControlPr xmlns="http://schemas.microsoft.com/office/spreadsheetml/2009/9/main" objectType="Radio" lockText="1"/>
</file>

<file path=xl/ctrlProps/ctrlProp607.xml><?xml version="1.0" encoding="utf-8"?>
<formControlPr xmlns="http://schemas.microsoft.com/office/spreadsheetml/2009/9/main" objectType="Radio" lockText="1"/>
</file>

<file path=xl/ctrlProps/ctrlProp608.xml><?xml version="1.0" encoding="utf-8"?>
<formControlPr xmlns="http://schemas.microsoft.com/office/spreadsheetml/2009/9/main" objectType="Radio" lockText="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Radio" firstButton="1" fmlaLink="$H$11" lockText="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Radio" lockText="1"/>
</file>

<file path=xl/ctrlProps/ctrlProp622.xml><?xml version="1.0" encoding="utf-8"?>
<formControlPr xmlns="http://schemas.microsoft.com/office/spreadsheetml/2009/9/main" objectType="Radio" lockText="1"/>
</file>

<file path=xl/ctrlProps/ctrlProp623.xml><?xml version="1.0" encoding="utf-8"?>
<formControlPr xmlns="http://schemas.microsoft.com/office/spreadsheetml/2009/9/main" objectType="Radio" lockText="1"/>
</file>

<file path=xl/ctrlProps/ctrlProp624.xml><?xml version="1.0" encoding="utf-8"?>
<formControlPr xmlns="http://schemas.microsoft.com/office/spreadsheetml/2009/9/main" objectType="Radio" lockText="1"/>
</file>

<file path=xl/ctrlProps/ctrlProp625.xml><?xml version="1.0" encoding="utf-8"?>
<formControlPr xmlns="http://schemas.microsoft.com/office/spreadsheetml/2009/9/main" objectType="Radio" lockText="1"/>
</file>

<file path=xl/ctrlProps/ctrlProp626.xml><?xml version="1.0" encoding="utf-8"?>
<formControlPr xmlns="http://schemas.microsoft.com/office/spreadsheetml/2009/9/main" objectType="Radio" firstButton="1" fmlaLink="$H$10" lockText="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Radio" lockText="1"/>
</file>

<file path=xl/ctrlProps/ctrlProp629.xml><?xml version="1.0" encoding="utf-8"?>
<formControlPr xmlns="http://schemas.microsoft.com/office/spreadsheetml/2009/9/main" objectType="Radio" lockText="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Radio" lockText="1"/>
</file>

<file path=xl/ctrlProps/ctrlProp631.xml><?xml version="1.0" encoding="utf-8"?>
<formControlPr xmlns="http://schemas.microsoft.com/office/spreadsheetml/2009/9/main" objectType="Radio" lockText="1"/>
</file>

<file path=xl/ctrlProps/ctrlProp632.xml><?xml version="1.0" encoding="utf-8"?>
<formControlPr xmlns="http://schemas.microsoft.com/office/spreadsheetml/2009/9/main" objectType="Radio" lockText="1"/>
</file>

<file path=xl/ctrlProps/ctrlProp633.xml><?xml version="1.0" encoding="utf-8"?>
<formControlPr xmlns="http://schemas.microsoft.com/office/spreadsheetml/2009/9/main" objectType="Radio" firstButton="1" fmlaLink="$H$12" lockText="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Radio" lockText="1"/>
</file>

<file path=xl/ctrlProps/ctrlProp636.xml><?xml version="1.0" encoding="utf-8"?>
<formControlPr xmlns="http://schemas.microsoft.com/office/spreadsheetml/2009/9/main" objectType="Radio" lockText="1"/>
</file>

<file path=xl/ctrlProps/ctrlProp637.xml><?xml version="1.0" encoding="utf-8"?>
<formControlPr xmlns="http://schemas.microsoft.com/office/spreadsheetml/2009/9/main" objectType="Radio" lockText="1"/>
</file>

<file path=xl/ctrlProps/ctrlProp638.xml><?xml version="1.0" encoding="utf-8"?>
<formControlPr xmlns="http://schemas.microsoft.com/office/spreadsheetml/2009/9/main" objectType="Radio" lockText="1"/>
</file>

<file path=xl/ctrlProps/ctrlProp639.xml><?xml version="1.0" encoding="utf-8"?>
<formControlPr xmlns="http://schemas.microsoft.com/office/spreadsheetml/2009/9/main" objectType="Radio" lockText="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Radio" firstButton="1" fmlaLink="$H$6" lockText="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Radio" lockText="1"/>
</file>

<file path=xl/ctrlProps/ctrlProp643.xml><?xml version="1.0" encoding="utf-8"?>
<formControlPr xmlns="http://schemas.microsoft.com/office/spreadsheetml/2009/9/main" objectType="Radio" lockText="1"/>
</file>

<file path=xl/ctrlProps/ctrlProp644.xml><?xml version="1.0" encoding="utf-8"?>
<formControlPr xmlns="http://schemas.microsoft.com/office/spreadsheetml/2009/9/main" objectType="Radio" lockText="1"/>
</file>

<file path=xl/ctrlProps/ctrlProp645.xml><?xml version="1.0" encoding="utf-8"?>
<formControlPr xmlns="http://schemas.microsoft.com/office/spreadsheetml/2009/9/main" objectType="Radio" lockText="1"/>
</file>

<file path=xl/ctrlProps/ctrlProp646.xml><?xml version="1.0" encoding="utf-8"?>
<formControlPr xmlns="http://schemas.microsoft.com/office/spreadsheetml/2009/9/main" objectType="Radio" lockText="1"/>
</file>

<file path=xl/ctrlProps/ctrlProp647.xml><?xml version="1.0" encoding="utf-8"?>
<formControlPr xmlns="http://schemas.microsoft.com/office/spreadsheetml/2009/9/main" objectType="Radio" firstButton="1" fmlaLink="$H$7" lockText="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Radio" lockText="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Radio" lockText="1"/>
</file>

<file path=xl/ctrlProps/ctrlProp651.xml><?xml version="1.0" encoding="utf-8"?>
<formControlPr xmlns="http://schemas.microsoft.com/office/spreadsheetml/2009/9/main" objectType="Radio" lockText="1"/>
</file>

<file path=xl/ctrlProps/ctrlProp652.xml><?xml version="1.0" encoding="utf-8"?>
<formControlPr xmlns="http://schemas.microsoft.com/office/spreadsheetml/2009/9/main" objectType="Radio" lockText="1"/>
</file>

<file path=xl/ctrlProps/ctrlProp653.xml><?xml version="1.0" encoding="utf-8"?>
<formControlPr xmlns="http://schemas.microsoft.com/office/spreadsheetml/2009/9/main" objectType="Radio" lockText="1"/>
</file>

<file path=xl/ctrlProps/ctrlProp654.xml><?xml version="1.0" encoding="utf-8"?>
<formControlPr xmlns="http://schemas.microsoft.com/office/spreadsheetml/2009/9/main" objectType="Radio" firstButton="1" fmlaLink="$H$8" lockText="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Radio" lockText="1"/>
</file>

<file path=xl/ctrlProps/ctrlProp657.xml><?xml version="1.0" encoding="utf-8"?>
<formControlPr xmlns="http://schemas.microsoft.com/office/spreadsheetml/2009/9/main" objectType="Radio" lockText="1"/>
</file>

<file path=xl/ctrlProps/ctrlProp658.xml><?xml version="1.0" encoding="utf-8"?>
<formControlPr xmlns="http://schemas.microsoft.com/office/spreadsheetml/2009/9/main" objectType="Radio" lockText="1"/>
</file>

<file path=xl/ctrlProps/ctrlProp659.xml><?xml version="1.0" encoding="utf-8"?>
<formControlPr xmlns="http://schemas.microsoft.com/office/spreadsheetml/2009/9/main" objectType="Radio" lockText="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Radio" lockText="1"/>
</file>

<file path=xl/ctrlProps/ctrlProp661.xml><?xml version="1.0" encoding="utf-8"?>
<formControlPr xmlns="http://schemas.microsoft.com/office/spreadsheetml/2009/9/main" objectType="Radio" firstButton="1" fmlaLink="$H$9" lockText="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Radio" lockText="1"/>
</file>

<file path=xl/ctrlProps/ctrlProp664.xml><?xml version="1.0" encoding="utf-8"?>
<formControlPr xmlns="http://schemas.microsoft.com/office/spreadsheetml/2009/9/main" objectType="Radio" lockText="1"/>
</file>

<file path=xl/ctrlProps/ctrlProp665.xml><?xml version="1.0" encoding="utf-8"?>
<formControlPr xmlns="http://schemas.microsoft.com/office/spreadsheetml/2009/9/main" objectType="Radio" lockText="1"/>
</file>

<file path=xl/ctrlProps/ctrlProp666.xml><?xml version="1.0" encoding="utf-8"?>
<formControlPr xmlns="http://schemas.microsoft.com/office/spreadsheetml/2009/9/main" objectType="Radio" lockText="1"/>
</file>

<file path=xl/ctrlProps/ctrlProp667.xml><?xml version="1.0" encoding="utf-8"?>
<formControlPr xmlns="http://schemas.microsoft.com/office/spreadsheetml/2009/9/main" objectType="Radio" lockText="1"/>
</file>

<file path=xl/ctrlProps/ctrlProp668.xml><?xml version="1.0" encoding="utf-8"?>
<formControlPr xmlns="http://schemas.microsoft.com/office/spreadsheetml/2009/9/main" objectType="Radio" firstButton="1" fmlaLink="$H$11" lockText="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Radio" lockText="1"/>
</file>

<file path=xl/ctrlProps/ctrlProp671.xml><?xml version="1.0" encoding="utf-8"?>
<formControlPr xmlns="http://schemas.microsoft.com/office/spreadsheetml/2009/9/main" objectType="Radio" lockText="1"/>
</file>

<file path=xl/ctrlProps/ctrlProp672.xml><?xml version="1.0" encoding="utf-8"?>
<formControlPr xmlns="http://schemas.microsoft.com/office/spreadsheetml/2009/9/main" objectType="Radio" lockText="1"/>
</file>

<file path=xl/ctrlProps/ctrlProp673.xml><?xml version="1.0" encoding="utf-8"?>
<formControlPr xmlns="http://schemas.microsoft.com/office/spreadsheetml/2009/9/main" objectType="Radio" lockText="1"/>
</file>

<file path=xl/ctrlProps/ctrlProp674.xml><?xml version="1.0" encoding="utf-8"?>
<formControlPr xmlns="http://schemas.microsoft.com/office/spreadsheetml/2009/9/main" objectType="Radio" lockText="1"/>
</file>

<file path=xl/ctrlProps/ctrlProp675.xml><?xml version="1.0" encoding="utf-8"?>
<formControlPr xmlns="http://schemas.microsoft.com/office/spreadsheetml/2009/9/main" objectType="Radio" firstButton="1" fmlaLink="$H$10" lockText="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Radio" lockText="1"/>
</file>

<file path=xl/ctrlProps/ctrlProp678.xml><?xml version="1.0" encoding="utf-8"?>
<formControlPr xmlns="http://schemas.microsoft.com/office/spreadsheetml/2009/9/main" objectType="Radio" lockText="1"/>
</file>

<file path=xl/ctrlProps/ctrlProp679.xml><?xml version="1.0" encoding="utf-8"?>
<formControlPr xmlns="http://schemas.microsoft.com/office/spreadsheetml/2009/9/main" objectType="Radio" lockText="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Radio" lockText="1"/>
</file>

<file path=xl/ctrlProps/ctrlProp681.xml><?xml version="1.0" encoding="utf-8"?>
<formControlPr xmlns="http://schemas.microsoft.com/office/spreadsheetml/2009/9/main" objectType="Radio" lockText="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Radio" firstButton="1" fmlaLink="$H$6" lockText="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Radio" lockText="1"/>
</file>

<file path=xl/ctrlProps/ctrlProp686.xml><?xml version="1.0" encoding="utf-8"?>
<formControlPr xmlns="http://schemas.microsoft.com/office/spreadsheetml/2009/9/main" objectType="Radio" lockText="1"/>
</file>

<file path=xl/ctrlProps/ctrlProp687.xml><?xml version="1.0" encoding="utf-8"?>
<formControlPr xmlns="http://schemas.microsoft.com/office/spreadsheetml/2009/9/main" objectType="Radio" lockText="1"/>
</file>

<file path=xl/ctrlProps/ctrlProp688.xml><?xml version="1.0" encoding="utf-8"?>
<formControlPr xmlns="http://schemas.microsoft.com/office/spreadsheetml/2009/9/main" objectType="Radio" lockText="1"/>
</file>

<file path=xl/ctrlProps/ctrlProp689.xml><?xml version="1.0" encoding="utf-8"?>
<formControlPr xmlns="http://schemas.microsoft.com/office/spreadsheetml/2009/9/main" objectType="Radio" lockText="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Radio" firstButton="1" fmlaLink="$H$7" lockText="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Radio" lockText="1"/>
</file>

<file path=xl/ctrlProps/ctrlProp693.xml><?xml version="1.0" encoding="utf-8"?>
<formControlPr xmlns="http://schemas.microsoft.com/office/spreadsheetml/2009/9/main" objectType="Radio" lockText="1"/>
</file>

<file path=xl/ctrlProps/ctrlProp694.xml><?xml version="1.0" encoding="utf-8"?>
<formControlPr xmlns="http://schemas.microsoft.com/office/spreadsheetml/2009/9/main" objectType="Radio" lockText="1"/>
</file>

<file path=xl/ctrlProps/ctrlProp695.xml><?xml version="1.0" encoding="utf-8"?>
<formControlPr xmlns="http://schemas.microsoft.com/office/spreadsheetml/2009/9/main" objectType="Radio" lockText="1"/>
</file>

<file path=xl/ctrlProps/ctrlProp696.xml><?xml version="1.0" encoding="utf-8"?>
<formControlPr xmlns="http://schemas.microsoft.com/office/spreadsheetml/2009/9/main" objectType="Radio" lockText="1"/>
</file>

<file path=xl/ctrlProps/ctrlProp697.xml><?xml version="1.0" encoding="utf-8"?>
<formControlPr xmlns="http://schemas.microsoft.com/office/spreadsheetml/2009/9/main" objectType="Radio" firstButton="1" fmlaLink="$H$8" lockText="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Radio" lockText="1"/>
</file>

<file path=xl/ctrlProps/ctrlProp701.xml><?xml version="1.0" encoding="utf-8"?>
<formControlPr xmlns="http://schemas.microsoft.com/office/spreadsheetml/2009/9/main" objectType="Radio" lockText="1"/>
</file>

<file path=xl/ctrlProps/ctrlProp702.xml><?xml version="1.0" encoding="utf-8"?>
<formControlPr xmlns="http://schemas.microsoft.com/office/spreadsheetml/2009/9/main" objectType="Radio" lockText="1"/>
</file>

<file path=xl/ctrlProps/ctrlProp703.xml><?xml version="1.0" encoding="utf-8"?>
<formControlPr xmlns="http://schemas.microsoft.com/office/spreadsheetml/2009/9/main" objectType="Radio" lockText="1"/>
</file>

<file path=xl/ctrlProps/ctrlProp704.xml><?xml version="1.0" encoding="utf-8"?>
<formControlPr xmlns="http://schemas.microsoft.com/office/spreadsheetml/2009/9/main" objectType="Radio" firstButton="1" fmlaLink="$H$9" lockText="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Radio" lockText="1"/>
</file>

<file path=xl/ctrlProps/ctrlProp707.xml><?xml version="1.0" encoding="utf-8"?>
<formControlPr xmlns="http://schemas.microsoft.com/office/spreadsheetml/2009/9/main" objectType="Radio" lockText="1"/>
</file>

<file path=xl/ctrlProps/ctrlProp708.xml><?xml version="1.0" encoding="utf-8"?>
<formControlPr xmlns="http://schemas.microsoft.com/office/spreadsheetml/2009/9/main" objectType="Radio" lockText="1"/>
</file>

<file path=xl/ctrlProps/ctrlProp709.xml><?xml version="1.0" encoding="utf-8"?>
<formControlPr xmlns="http://schemas.microsoft.com/office/spreadsheetml/2009/9/main" objectType="Radio" lockText="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Radio" lockText="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Radio" firstButton="1" fmlaLink="$H$12" lockText="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Radio" lockText="1"/>
</file>

<file path=xl/ctrlProps/ctrlProp715.xml><?xml version="1.0" encoding="utf-8"?>
<formControlPr xmlns="http://schemas.microsoft.com/office/spreadsheetml/2009/9/main" objectType="Radio" lockText="1"/>
</file>

<file path=xl/ctrlProps/ctrlProp716.xml><?xml version="1.0" encoding="utf-8"?>
<formControlPr xmlns="http://schemas.microsoft.com/office/spreadsheetml/2009/9/main" objectType="Radio" lockText="1"/>
</file>

<file path=xl/ctrlProps/ctrlProp717.xml><?xml version="1.0" encoding="utf-8"?>
<formControlPr xmlns="http://schemas.microsoft.com/office/spreadsheetml/2009/9/main" objectType="Radio" lockText="1"/>
</file>

<file path=xl/ctrlProps/ctrlProp718.xml><?xml version="1.0" encoding="utf-8"?>
<formControlPr xmlns="http://schemas.microsoft.com/office/spreadsheetml/2009/9/main" objectType="Radio" lockText="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Radio" firstButton="1" fmlaLink="$H$13" lockText="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Radio" lockText="1"/>
</file>

<file path=xl/ctrlProps/ctrlProp723.xml><?xml version="1.0" encoding="utf-8"?>
<formControlPr xmlns="http://schemas.microsoft.com/office/spreadsheetml/2009/9/main" objectType="Radio" lockText="1"/>
</file>

<file path=xl/ctrlProps/ctrlProp724.xml><?xml version="1.0" encoding="utf-8"?>
<formControlPr xmlns="http://schemas.microsoft.com/office/spreadsheetml/2009/9/main" objectType="Radio" lockText="1"/>
</file>

<file path=xl/ctrlProps/ctrlProp725.xml><?xml version="1.0" encoding="utf-8"?>
<formControlPr xmlns="http://schemas.microsoft.com/office/spreadsheetml/2009/9/main" objectType="Radio" lockText="1"/>
</file>

<file path=xl/ctrlProps/ctrlProp726.xml><?xml version="1.0" encoding="utf-8"?>
<formControlPr xmlns="http://schemas.microsoft.com/office/spreadsheetml/2009/9/main" objectType="Radio" lockText="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Radio" firstButton="1" fmlaLink="$H$14" lockText="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Radio" lockText="1"/>
</file>

<file path=xl/ctrlProps/ctrlProp731.xml><?xml version="1.0" encoding="utf-8"?>
<formControlPr xmlns="http://schemas.microsoft.com/office/spreadsheetml/2009/9/main" objectType="Radio" lockText="1"/>
</file>

<file path=xl/ctrlProps/ctrlProp732.xml><?xml version="1.0" encoding="utf-8"?>
<formControlPr xmlns="http://schemas.microsoft.com/office/spreadsheetml/2009/9/main" objectType="Radio" lockText="1"/>
</file>

<file path=xl/ctrlProps/ctrlProp733.xml><?xml version="1.0" encoding="utf-8"?>
<formControlPr xmlns="http://schemas.microsoft.com/office/spreadsheetml/2009/9/main" objectType="Radio" lockText="1"/>
</file>

<file path=xl/ctrlProps/ctrlProp734.xml><?xml version="1.0" encoding="utf-8"?>
<formControlPr xmlns="http://schemas.microsoft.com/office/spreadsheetml/2009/9/main" objectType="Radio" lockText="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Radio" firstButton="1" fmlaLink="$H$15" lockText="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Radio" lockText="1"/>
</file>

<file path=xl/ctrlProps/ctrlProp739.xml><?xml version="1.0" encoding="utf-8"?>
<formControlPr xmlns="http://schemas.microsoft.com/office/spreadsheetml/2009/9/main" objectType="Radio" lockText="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Radio" lockText="1"/>
</file>

<file path=xl/ctrlProps/ctrlProp741.xml><?xml version="1.0" encoding="utf-8"?>
<formControlPr xmlns="http://schemas.microsoft.com/office/spreadsheetml/2009/9/main" objectType="Radio" lockText="1"/>
</file>

<file path=xl/ctrlProps/ctrlProp742.xml><?xml version="1.0" encoding="utf-8"?>
<formControlPr xmlns="http://schemas.microsoft.com/office/spreadsheetml/2009/9/main" objectType="Radio" lockText="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Radio" firstButton="1" fmlaLink="$H$16" lockText="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Radio" lockText="1"/>
</file>

<file path=xl/ctrlProps/ctrlProp747.xml><?xml version="1.0" encoding="utf-8"?>
<formControlPr xmlns="http://schemas.microsoft.com/office/spreadsheetml/2009/9/main" objectType="Radio" lockText="1"/>
</file>

<file path=xl/ctrlProps/ctrlProp748.xml><?xml version="1.0" encoding="utf-8"?>
<formControlPr xmlns="http://schemas.microsoft.com/office/spreadsheetml/2009/9/main" objectType="Radio" lockText="1"/>
</file>

<file path=xl/ctrlProps/ctrlProp749.xml><?xml version="1.0" encoding="utf-8"?>
<formControlPr xmlns="http://schemas.microsoft.com/office/spreadsheetml/2009/9/main" objectType="Radio" lockText="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Radio" lockText="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Radio" firstButton="1" fmlaLink="$H$17" lockText="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Radio" lockText="1"/>
</file>

<file path=xl/ctrlProps/ctrlProp755.xml><?xml version="1.0" encoding="utf-8"?>
<formControlPr xmlns="http://schemas.microsoft.com/office/spreadsheetml/2009/9/main" objectType="Radio" lockText="1"/>
</file>

<file path=xl/ctrlProps/ctrlProp756.xml><?xml version="1.0" encoding="utf-8"?>
<formControlPr xmlns="http://schemas.microsoft.com/office/spreadsheetml/2009/9/main" objectType="Radio" lockText="1"/>
</file>

<file path=xl/ctrlProps/ctrlProp757.xml><?xml version="1.0" encoding="utf-8"?>
<formControlPr xmlns="http://schemas.microsoft.com/office/spreadsheetml/2009/9/main" objectType="Radio" lockText="1"/>
</file>

<file path=xl/ctrlProps/ctrlProp758.xml><?xml version="1.0" encoding="utf-8"?>
<formControlPr xmlns="http://schemas.microsoft.com/office/spreadsheetml/2009/9/main" objectType="Radio" lockText="1"/>
</file>

<file path=xl/ctrlProps/ctrlProp759.xml><?xml version="1.0" encoding="utf-8"?>
<formControlPr xmlns="http://schemas.microsoft.com/office/spreadsheetml/2009/9/main" objectType="Radio" firstButton="1" fmlaLink="$H$18" lockText="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Radio" lockText="1"/>
</file>

<file path=xl/ctrlProps/ctrlProp762.xml><?xml version="1.0" encoding="utf-8"?>
<formControlPr xmlns="http://schemas.microsoft.com/office/spreadsheetml/2009/9/main" objectType="Radio" lockText="1"/>
</file>

<file path=xl/ctrlProps/ctrlProp763.xml><?xml version="1.0" encoding="utf-8"?>
<formControlPr xmlns="http://schemas.microsoft.com/office/spreadsheetml/2009/9/main" objectType="Radio" lockText="1"/>
</file>

<file path=xl/ctrlProps/ctrlProp764.xml><?xml version="1.0" encoding="utf-8"?>
<formControlPr xmlns="http://schemas.microsoft.com/office/spreadsheetml/2009/9/main" objectType="Radio" lockText="1"/>
</file>

<file path=xl/ctrlProps/ctrlProp765.xml><?xml version="1.0" encoding="utf-8"?>
<formControlPr xmlns="http://schemas.microsoft.com/office/spreadsheetml/2009/9/main" objectType="Radio" lockText="1"/>
</file>

<file path=xl/ctrlProps/ctrlProp766.xml><?xml version="1.0" encoding="utf-8"?>
<formControlPr xmlns="http://schemas.microsoft.com/office/spreadsheetml/2009/9/main" objectType="GBox" noThreeD="1"/>
</file>

<file path=xl/ctrlProps/ctrlProp767.xml><?xml version="1.0" encoding="utf-8"?>
<formControlPr xmlns="http://schemas.microsoft.com/office/spreadsheetml/2009/9/main" objectType="GBox" noThreeD="1"/>
</file>

<file path=xl/ctrlProps/ctrlProp768.xml><?xml version="1.0" encoding="utf-8"?>
<formControlPr xmlns="http://schemas.microsoft.com/office/spreadsheetml/2009/9/main" objectType="GBox" noThreeD="1"/>
</file>

<file path=xl/ctrlProps/ctrlProp769.xml><?xml version="1.0" encoding="utf-8"?>
<formControlPr xmlns="http://schemas.microsoft.com/office/spreadsheetml/2009/9/main" objectType="Radio" firstButton="1" fmlaLink="$H$11" lockText="1"/>
</file>

<file path=xl/ctrlProps/ctrlProp77.xml><?xml version="1.0" encoding="utf-8"?>
<formControlPr xmlns="http://schemas.microsoft.com/office/spreadsheetml/2009/9/main" objectType="GBox" noThreeD="1"/>
</file>

<file path=xl/ctrlProps/ctrlProp770.xml><?xml version="1.0" encoding="utf-8"?>
<formControlPr xmlns="http://schemas.microsoft.com/office/spreadsheetml/2009/9/main" objectType="GBox" noThreeD="1"/>
</file>

<file path=xl/ctrlProps/ctrlProp771.xml><?xml version="1.0" encoding="utf-8"?>
<formControlPr xmlns="http://schemas.microsoft.com/office/spreadsheetml/2009/9/main" objectType="Radio" lockText="1"/>
</file>

<file path=xl/ctrlProps/ctrlProp772.xml><?xml version="1.0" encoding="utf-8"?>
<formControlPr xmlns="http://schemas.microsoft.com/office/spreadsheetml/2009/9/main" objectType="Radio" lockText="1"/>
</file>

<file path=xl/ctrlProps/ctrlProp773.xml><?xml version="1.0" encoding="utf-8"?>
<formControlPr xmlns="http://schemas.microsoft.com/office/spreadsheetml/2009/9/main" objectType="Radio" lockText="1"/>
</file>

<file path=xl/ctrlProps/ctrlProp774.xml><?xml version="1.0" encoding="utf-8"?>
<formControlPr xmlns="http://schemas.microsoft.com/office/spreadsheetml/2009/9/main" objectType="Radio" lockText="1"/>
</file>

<file path=xl/ctrlProps/ctrlProp775.xml><?xml version="1.0" encoding="utf-8"?>
<formControlPr xmlns="http://schemas.microsoft.com/office/spreadsheetml/2009/9/main" objectType="Radio" lockText="1"/>
</file>

<file path=xl/ctrlProps/ctrlProp776.xml><?xml version="1.0" encoding="utf-8"?>
<formControlPr xmlns="http://schemas.microsoft.com/office/spreadsheetml/2009/9/main" objectType="Radio" firstButton="1" fmlaLink="$H$10" lockText="1"/>
</file>

<file path=xl/ctrlProps/ctrlProp777.xml><?xml version="1.0" encoding="utf-8"?>
<formControlPr xmlns="http://schemas.microsoft.com/office/spreadsheetml/2009/9/main" objectType="GBox" noThreeD="1"/>
</file>

<file path=xl/ctrlProps/ctrlProp778.xml><?xml version="1.0" encoding="utf-8"?>
<formControlPr xmlns="http://schemas.microsoft.com/office/spreadsheetml/2009/9/main" objectType="Radio" lockText="1"/>
</file>

<file path=xl/ctrlProps/ctrlProp779.xml><?xml version="1.0" encoding="utf-8"?>
<formControlPr xmlns="http://schemas.microsoft.com/office/spreadsheetml/2009/9/main" objectType="Radio" lockText="1"/>
</file>

<file path=xl/ctrlProps/ctrlProp78.xml><?xml version="1.0" encoding="utf-8"?>
<formControlPr xmlns="http://schemas.microsoft.com/office/spreadsheetml/2009/9/main" objectType="GBox" noThreeD="1"/>
</file>

<file path=xl/ctrlProps/ctrlProp780.xml><?xml version="1.0" encoding="utf-8"?>
<formControlPr xmlns="http://schemas.microsoft.com/office/spreadsheetml/2009/9/main" objectType="Radio" lockText="1"/>
</file>

<file path=xl/ctrlProps/ctrlProp781.xml><?xml version="1.0" encoding="utf-8"?>
<formControlPr xmlns="http://schemas.microsoft.com/office/spreadsheetml/2009/9/main" objectType="Radio" lockText="1"/>
</file>

<file path=xl/ctrlProps/ctrlProp782.xml><?xml version="1.0" encoding="utf-8"?>
<formControlPr xmlns="http://schemas.microsoft.com/office/spreadsheetml/2009/9/main" objectType="Radio" lockText="1"/>
</file>

<file path=xl/ctrlProps/ctrlProp783.xml><?xml version="1.0" encoding="utf-8"?>
<formControlPr xmlns="http://schemas.microsoft.com/office/spreadsheetml/2009/9/main" objectType="GBox" noThreeD="1"/>
</file>

<file path=xl/ctrlProps/ctrlProp784.xml><?xml version="1.0" encoding="utf-8"?>
<formControlPr xmlns="http://schemas.microsoft.com/office/spreadsheetml/2009/9/main" objectType="Radio" firstButton="1" fmlaLink="$H$6" lockText="1"/>
</file>

<file path=xl/ctrlProps/ctrlProp785.xml><?xml version="1.0" encoding="utf-8"?>
<formControlPr xmlns="http://schemas.microsoft.com/office/spreadsheetml/2009/9/main" objectType="GBox" noThreeD="1"/>
</file>

<file path=xl/ctrlProps/ctrlProp786.xml><?xml version="1.0" encoding="utf-8"?>
<formControlPr xmlns="http://schemas.microsoft.com/office/spreadsheetml/2009/9/main" objectType="Radio" lockText="1"/>
</file>

<file path=xl/ctrlProps/ctrlProp787.xml><?xml version="1.0" encoding="utf-8"?>
<formControlPr xmlns="http://schemas.microsoft.com/office/spreadsheetml/2009/9/main" objectType="Radio" lockText="1"/>
</file>

<file path=xl/ctrlProps/ctrlProp788.xml><?xml version="1.0" encoding="utf-8"?>
<formControlPr xmlns="http://schemas.microsoft.com/office/spreadsheetml/2009/9/main" objectType="Radio" lockText="1"/>
</file>

<file path=xl/ctrlProps/ctrlProp789.xml><?xml version="1.0" encoding="utf-8"?>
<formControlPr xmlns="http://schemas.microsoft.com/office/spreadsheetml/2009/9/main" objectType="Radio" lockText="1"/>
</file>

<file path=xl/ctrlProps/ctrlProp79.xml><?xml version="1.0" encoding="utf-8"?>
<formControlPr xmlns="http://schemas.microsoft.com/office/spreadsheetml/2009/9/main" objectType="GBox" noThreeD="1"/>
</file>

<file path=xl/ctrlProps/ctrlProp790.xml><?xml version="1.0" encoding="utf-8"?>
<formControlPr xmlns="http://schemas.microsoft.com/office/spreadsheetml/2009/9/main" objectType="Radio" lockText="1"/>
</file>

<file path=xl/ctrlProps/ctrlProp791.xml><?xml version="1.0" encoding="utf-8"?>
<formControlPr xmlns="http://schemas.microsoft.com/office/spreadsheetml/2009/9/main" objectType="Radio" firstButton="1" fmlaLink="$H$7" lockText="1"/>
</file>

<file path=xl/ctrlProps/ctrlProp792.xml><?xml version="1.0" encoding="utf-8"?>
<formControlPr xmlns="http://schemas.microsoft.com/office/spreadsheetml/2009/9/main" objectType="GBox" noThreeD="1"/>
</file>

<file path=xl/ctrlProps/ctrlProp793.xml><?xml version="1.0" encoding="utf-8"?>
<formControlPr xmlns="http://schemas.microsoft.com/office/spreadsheetml/2009/9/main" objectType="Radio" lockText="1"/>
</file>

<file path=xl/ctrlProps/ctrlProp794.xml><?xml version="1.0" encoding="utf-8"?>
<formControlPr xmlns="http://schemas.microsoft.com/office/spreadsheetml/2009/9/main" objectType="Radio" lockText="1"/>
</file>

<file path=xl/ctrlProps/ctrlProp795.xml><?xml version="1.0" encoding="utf-8"?>
<formControlPr xmlns="http://schemas.microsoft.com/office/spreadsheetml/2009/9/main" objectType="Radio" lockText="1"/>
</file>

<file path=xl/ctrlProps/ctrlProp796.xml><?xml version="1.0" encoding="utf-8"?>
<formControlPr xmlns="http://schemas.microsoft.com/office/spreadsheetml/2009/9/main" objectType="Radio" lockText="1"/>
</file>

<file path=xl/ctrlProps/ctrlProp797.xml><?xml version="1.0" encoding="utf-8"?>
<formControlPr xmlns="http://schemas.microsoft.com/office/spreadsheetml/2009/9/main" objectType="Radio" lockText="1"/>
</file>

<file path=xl/ctrlProps/ctrlProp798.xml><?xml version="1.0" encoding="utf-8"?>
<formControlPr xmlns="http://schemas.microsoft.com/office/spreadsheetml/2009/9/main" objectType="GBox" noThreeD="1"/>
</file>

<file path=xl/ctrlProps/ctrlProp799.xml><?xml version="1.0" encoding="utf-8"?>
<formControlPr xmlns="http://schemas.microsoft.com/office/spreadsheetml/2009/9/main" objectType="Radio" firstButton="1" fmlaLink="$H$9" lockText="1"/>
</file>

<file path=xl/ctrlProps/ctrlProp8.xml><?xml version="1.0" encoding="utf-8"?>
<formControlPr xmlns="http://schemas.microsoft.com/office/spreadsheetml/2009/9/main" objectType="Radio" firstButton="1" fmlaLink="$H$10" lockText="1"/>
</file>

<file path=xl/ctrlProps/ctrlProp80.xml><?xml version="1.0" encoding="utf-8"?>
<formControlPr xmlns="http://schemas.microsoft.com/office/spreadsheetml/2009/9/main" objectType="GBox" noThreeD="1"/>
</file>

<file path=xl/ctrlProps/ctrlProp800.xml><?xml version="1.0" encoding="utf-8"?>
<formControlPr xmlns="http://schemas.microsoft.com/office/spreadsheetml/2009/9/main" objectType="GBox" noThreeD="1"/>
</file>

<file path=xl/ctrlProps/ctrlProp801.xml><?xml version="1.0" encoding="utf-8"?>
<formControlPr xmlns="http://schemas.microsoft.com/office/spreadsheetml/2009/9/main" objectType="Radio" lockText="1"/>
</file>

<file path=xl/ctrlProps/ctrlProp802.xml><?xml version="1.0" encoding="utf-8"?>
<formControlPr xmlns="http://schemas.microsoft.com/office/spreadsheetml/2009/9/main" objectType="Radio" lockText="1"/>
</file>

<file path=xl/ctrlProps/ctrlProp803.xml><?xml version="1.0" encoding="utf-8"?>
<formControlPr xmlns="http://schemas.microsoft.com/office/spreadsheetml/2009/9/main" objectType="Radio" lockText="1"/>
</file>

<file path=xl/ctrlProps/ctrlProp804.xml><?xml version="1.0" encoding="utf-8"?>
<formControlPr xmlns="http://schemas.microsoft.com/office/spreadsheetml/2009/9/main" objectType="Radio" lockText="1"/>
</file>

<file path=xl/ctrlProps/ctrlProp805.xml><?xml version="1.0" encoding="utf-8"?>
<formControlPr xmlns="http://schemas.microsoft.com/office/spreadsheetml/2009/9/main" objectType="Radio" lockText="1"/>
</file>

<file path=xl/ctrlProps/ctrlProp806.xml><?xml version="1.0" encoding="utf-8"?>
<formControlPr xmlns="http://schemas.microsoft.com/office/spreadsheetml/2009/9/main" objectType="GBox" noThreeD="1"/>
</file>

<file path=xl/ctrlProps/ctrlProp807.xml><?xml version="1.0" encoding="utf-8"?>
<formControlPr xmlns="http://schemas.microsoft.com/office/spreadsheetml/2009/9/main" objectType="GBox" noThreeD="1"/>
</file>

<file path=xl/ctrlProps/ctrlProp808.xml><?xml version="1.0" encoding="utf-8"?>
<formControlPr xmlns="http://schemas.microsoft.com/office/spreadsheetml/2009/9/main" objectType="Radio" firstButton="1" fmlaLink="$H$8" lockText="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10.xml><?xml version="1.0" encoding="utf-8"?>
<formControlPr xmlns="http://schemas.microsoft.com/office/spreadsheetml/2009/9/main" objectType="Radio" lockText="1"/>
</file>

<file path=xl/ctrlProps/ctrlProp811.xml><?xml version="1.0" encoding="utf-8"?>
<formControlPr xmlns="http://schemas.microsoft.com/office/spreadsheetml/2009/9/main" objectType="Radio" lockText="1"/>
</file>

<file path=xl/ctrlProps/ctrlProp812.xml><?xml version="1.0" encoding="utf-8"?>
<formControlPr xmlns="http://schemas.microsoft.com/office/spreadsheetml/2009/9/main" objectType="Radio" lockText="1"/>
</file>

<file path=xl/ctrlProps/ctrlProp813.xml><?xml version="1.0" encoding="utf-8"?>
<formControlPr xmlns="http://schemas.microsoft.com/office/spreadsheetml/2009/9/main" objectType="Radio" lockText="1"/>
</file>

<file path=xl/ctrlProps/ctrlProp814.xml><?xml version="1.0" encoding="utf-8"?>
<formControlPr xmlns="http://schemas.microsoft.com/office/spreadsheetml/2009/9/main" objectType="Radio"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220;bersicht!A1"/><Relationship Id="rId1" Type="http://schemas.openxmlformats.org/officeDocument/2006/relationships/hyperlink" Target="#'2. Abfallmanagement'!A1"/><Relationship Id="rId5" Type="http://schemas.openxmlformats.org/officeDocument/2006/relationships/image" Target="../media/image4.pn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1. Materialeinsatz'!A1"/><Relationship Id="rId1" Type="http://schemas.openxmlformats.org/officeDocument/2006/relationships/hyperlink" Target="#'3. Lieferketten'!A1"/><Relationship Id="rId6" Type="http://schemas.openxmlformats.org/officeDocument/2006/relationships/image" Target="../media/image4.png"/><Relationship Id="rId5" Type="http://schemas.openxmlformats.org/officeDocument/2006/relationships/hyperlink" Target="#&#220;bersicht!A1"/><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2. Abfallmanagement'!A1"/><Relationship Id="rId1" Type="http://schemas.openxmlformats.org/officeDocument/2006/relationships/hyperlink" Target="#'4. Produktdesign'!A1"/><Relationship Id="rId6" Type="http://schemas.openxmlformats.org/officeDocument/2006/relationships/image" Target="../media/image4.png"/><Relationship Id="rId5" Type="http://schemas.openxmlformats.org/officeDocument/2006/relationships/hyperlink" Target="#&#220;bersicht!A1"/><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3. Lieferketten'!A1"/><Relationship Id="rId1" Type="http://schemas.openxmlformats.org/officeDocument/2006/relationships/hyperlink" Target="#'5. Verpackung'!A1"/><Relationship Id="rId6" Type="http://schemas.openxmlformats.org/officeDocument/2006/relationships/hyperlink" Target="#&#220;bersicht!A1"/><Relationship Id="rId5" Type="http://schemas.openxmlformats.org/officeDocument/2006/relationships/image" Target="../media/image8.jpeg"/><Relationship Id="rId4" Type="http://schemas.openxmlformats.org/officeDocument/2006/relationships/image" Target="../media/image7.jp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 Produktdesign'!A1"/><Relationship Id="rId1" Type="http://schemas.openxmlformats.org/officeDocument/2006/relationships/hyperlink" Target="#'6. Logistik'!A1"/><Relationship Id="rId6" Type="http://schemas.openxmlformats.org/officeDocument/2006/relationships/image" Target="../media/image4.png"/><Relationship Id="rId5" Type="http://schemas.openxmlformats.org/officeDocument/2006/relationships/hyperlink" Target="#&#220;bersicht!A1"/><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5. Verpackung'!A1"/><Relationship Id="rId1" Type="http://schemas.openxmlformats.org/officeDocument/2006/relationships/hyperlink" Target="#'7. Arbeitsabl&#228;ufe'!A1"/><Relationship Id="rId6" Type="http://schemas.openxmlformats.org/officeDocument/2006/relationships/image" Target="../media/image4.png"/><Relationship Id="rId5" Type="http://schemas.openxmlformats.org/officeDocument/2006/relationships/hyperlink" Target="#&#220;bersicht!A1"/><Relationship Id="rId4" Type="http://schemas.openxmlformats.org/officeDocument/2006/relationships/image" Target="../media/image10.jpe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6. Logistik'!A1"/><Relationship Id="rId1" Type="http://schemas.openxmlformats.org/officeDocument/2006/relationships/hyperlink" Target="#'8. Digitalisierung'!A1"/><Relationship Id="rId6" Type="http://schemas.openxmlformats.org/officeDocument/2006/relationships/image" Target="../media/image4.png"/><Relationship Id="rId5" Type="http://schemas.openxmlformats.org/officeDocument/2006/relationships/hyperlink" Target="#&#220;bersicht!A1"/><Relationship Id="rId4" Type="http://schemas.openxmlformats.org/officeDocument/2006/relationships/image" Target="../media/image11.jpeg"/></Relationships>
</file>

<file path=xl/drawings/_rels/drawing9.xml.rels><?xml version="1.0" encoding="UTF-8" standalone="yes"?>
<Relationships xmlns="http://schemas.openxmlformats.org/package/2006/relationships"><Relationship Id="rId3" Type="http://schemas.openxmlformats.org/officeDocument/2006/relationships/hyperlink" Target="#Ergebnis!A1"/><Relationship Id="rId7" Type="http://schemas.openxmlformats.org/officeDocument/2006/relationships/image" Target="../media/image4.png"/><Relationship Id="rId2" Type="http://schemas.openxmlformats.org/officeDocument/2006/relationships/hyperlink" Target="#'7. Arbeitsabl&#228;ufe'!A1"/><Relationship Id="rId1" Type="http://schemas.openxmlformats.org/officeDocument/2006/relationships/hyperlink" Target="#Zusammenfassung!A1"/><Relationship Id="rId6" Type="http://schemas.openxmlformats.org/officeDocument/2006/relationships/hyperlink" Target="#&#220;bersicht!A1"/><Relationship Id="rId5" Type="http://schemas.openxmlformats.org/officeDocument/2006/relationships/image" Target="../media/image12.jpe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219074</xdr:colOff>
      <xdr:row>0</xdr:row>
      <xdr:rowOff>152400</xdr:rowOff>
    </xdr:from>
    <xdr:to>
      <xdr:col>7</xdr:col>
      <xdr:colOff>28575</xdr:colOff>
      <xdr:row>5</xdr:row>
      <xdr:rowOff>354527</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86" t="4880" b="1"/>
        <a:stretch/>
      </xdr:blipFill>
      <xdr:spPr>
        <a:xfrm>
          <a:off x="10715624" y="152400"/>
          <a:ext cx="1905001" cy="123082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102570</xdr:colOff>
      <xdr:row>5</xdr:row>
      <xdr:rowOff>190499</xdr:rowOff>
    </xdr:from>
    <xdr:to>
      <xdr:col>9</xdr:col>
      <xdr:colOff>1196340</xdr:colOff>
      <xdr:row>23</xdr:row>
      <xdr:rowOff>609599</xdr:rowOff>
    </xdr:to>
    <xdr:graphicFrame macro="">
      <xdr:nvGraphicFramePr>
        <xdr:cNvPr id="2" name="Diagramm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171449</xdr:colOff>
      <xdr:row>0</xdr:row>
      <xdr:rowOff>38100</xdr:rowOff>
    </xdr:from>
    <xdr:to>
      <xdr:col>12</xdr:col>
      <xdr:colOff>1731</xdr:colOff>
      <xdr:row>6</xdr:row>
      <xdr:rowOff>30677</xdr:rowOff>
    </xdr:to>
    <xdr:pic>
      <xdr:nvPicPr>
        <xdr:cNvPr id="3" name="Grafik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586" t="4880" b="1"/>
        <a:stretch/>
      </xdr:blipFill>
      <xdr:spPr>
        <a:xfrm>
          <a:off x="12125324" y="38100"/>
          <a:ext cx="1905001" cy="1230827"/>
        </a:xfrm>
        <a:prstGeom prst="rect">
          <a:avLst/>
        </a:prstGeom>
      </xdr:spPr>
    </xdr:pic>
    <xdr:clientData/>
  </xdr:twoCellAnchor>
  <xdr:twoCellAnchor>
    <xdr:from>
      <xdr:col>4</xdr:col>
      <xdr:colOff>729506</xdr:colOff>
      <xdr:row>23</xdr:row>
      <xdr:rowOff>94531</xdr:rowOff>
    </xdr:from>
    <xdr:to>
      <xdr:col>7</xdr:col>
      <xdr:colOff>429468</xdr:colOff>
      <xdr:row>132</xdr:row>
      <xdr:rowOff>152400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297392</xdr:colOff>
      <xdr:row>23</xdr:row>
      <xdr:rowOff>317499</xdr:rowOff>
    </xdr:from>
    <xdr:to>
      <xdr:col>11</xdr:col>
      <xdr:colOff>268817</xdr:colOff>
      <xdr:row>33</xdr:row>
      <xdr:rowOff>50800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0.05629</cdr:x>
      <cdr:y>0.90168</cdr:y>
    </cdr:from>
    <cdr:to>
      <cdr:x>0.35728</cdr:x>
      <cdr:y>1</cdr:y>
    </cdr:to>
    <cdr:sp macro="" textlink="">
      <cdr:nvSpPr>
        <cdr:cNvPr id="2" name="Textfeld 1"/>
        <cdr:cNvSpPr txBox="1"/>
      </cdr:nvSpPr>
      <cdr:spPr>
        <a:xfrm xmlns:a="http://schemas.openxmlformats.org/drawingml/2006/main">
          <a:off x="297480" y="3657600"/>
          <a:ext cx="15906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userShapes>
</file>

<file path=xl/drawings/drawing2.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250431" y="128351"/>
          <a:ext cx="1476000"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720044"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16</xdr:row>
      <xdr:rowOff>98007</xdr:rowOff>
    </xdr:from>
    <xdr:to>
      <xdr:col>12</xdr:col>
      <xdr:colOff>396127</xdr:colOff>
      <xdr:row>23</xdr:row>
      <xdr:rowOff>101</xdr:rowOff>
    </xdr:to>
    <xdr:pic>
      <xdr:nvPicPr>
        <xdr:cNvPr id="5" name="Grafik 4"/>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34089" y="4879946"/>
          <a:ext cx="1762676" cy="1258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76200</xdr:colOff>
          <xdr:row>10</xdr:row>
          <xdr:rowOff>99060</xdr:rowOff>
        </xdr:from>
        <xdr:to>
          <xdr:col>2</xdr:col>
          <xdr:colOff>266700</xdr:colOff>
          <xdr:row>10</xdr:row>
          <xdr:rowOff>274320</xdr:rowOff>
        </xdr:to>
        <xdr:sp macro="" textlink="">
          <xdr:nvSpPr>
            <xdr:cNvPr id="2124" name="Option Button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335280</xdr:rowOff>
        </xdr:to>
        <xdr:sp macro="" textlink="">
          <xdr:nvSpPr>
            <xdr:cNvPr id="2130" name="Group Box 82" hidden="1">
              <a:extLst>
                <a:ext uri="{63B3BB69-23CF-44E3-9099-C40C66FF867C}">
                  <a14:compatExt spid="_x0000_s21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99060</xdr:rowOff>
        </xdr:from>
        <xdr:to>
          <xdr:col>3</xdr:col>
          <xdr:colOff>266700</xdr:colOff>
          <xdr:row>10</xdr:row>
          <xdr:rowOff>274320</xdr:rowOff>
        </xdr:to>
        <xdr:sp macro="" textlink="">
          <xdr:nvSpPr>
            <xdr:cNvPr id="2131" name="Option Button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99060</xdr:rowOff>
        </xdr:from>
        <xdr:to>
          <xdr:col>4</xdr:col>
          <xdr:colOff>274320</xdr:colOff>
          <xdr:row>10</xdr:row>
          <xdr:rowOff>274320</xdr:rowOff>
        </xdr:to>
        <xdr:sp macro="" textlink="">
          <xdr:nvSpPr>
            <xdr:cNvPr id="2132" name="Option Button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10</xdr:row>
          <xdr:rowOff>99060</xdr:rowOff>
        </xdr:from>
        <xdr:to>
          <xdr:col>5</xdr:col>
          <xdr:colOff>289560</xdr:colOff>
          <xdr:row>10</xdr:row>
          <xdr:rowOff>274320</xdr:rowOff>
        </xdr:to>
        <xdr:sp macro="" textlink="">
          <xdr:nvSpPr>
            <xdr:cNvPr id="2133" name="Option Button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10</xdr:row>
          <xdr:rowOff>99060</xdr:rowOff>
        </xdr:from>
        <xdr:to>
          <xdr:col>6</xdr:col>
          <xdr:colOff>289560</xdr:colOff>
          <xdr:row>10</xdr:row>
          <xdr:rowOff>274320</xdr:rowOff>
        </xdr:to>
        <xdr:sp macro="" textlink="">
          <xdr:nvSpPr>
            <xdr:cNvPr id="2134" name="Option Button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99060</xdr:rowOff>
        </xdr:from>
        <xdr:to>
          <xdr:col>7</xdr:col>
          <xdr:colOff>289560</xdr:colOff>
          <xdr:row>10</xdr:row>
          <xdr:rowOff>274320</xdr:rowOff>
        </xdr:to>
        <xdr:sp macro="" textlink="">
          <xdr:nvSpPr>
            <xdr:cNvPr id="2135" name="Option Button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76200</xdr:rowOff>
        </xdr:from>
        <xdr:to>
          <xdr:col>2</xdr:col>
          <xdr:colOff>266700</xdr:colOff>
          <xdr:row>9</xdr:row>
          <xdr:rowOff>251460</xdr:rowOff>
        </xdr:to>
        <xdr:sp macro="" textlink="">
          <xdr:nvSpPr>
            <xdr:cNvPr id="2136" name="Option Button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8</xdr:col>
          <xdr:colOff>0</xdr:colOff>
          <xdr:row>10</xdr:row>
          <xdr:rowOff>0</xdr:rowOff>
        </xdr:to>
        <xdr:sp macro="" textlink="">
          <xdr:nvSpPr>
            <xdr:cNvPr id="2137" name="Group Box 89" hidden="1">
              <a:extLst>
                <a:ext uri="{63B3BB69-23CF-44E3-9099-C40C66FF867C}">
                  <a14:compatExt spid="_x0000_s2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76200</xdr:rowOff>
        </xdr:from>
        <xdr:to>
          <xdr:col>3</xdr:col>
          <xdr:colOff>266700</xdr:colOff>
          <xdr:row>9</xdr:row>
          <xdr:rowOff>251460</xdr:rowOff>
        </xdr:to>
        <xdr:sp macro="" textlink="">
          <xdr:nvSpPr>
            <xdr:cNvPr id="2138" name="Option Button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76200</xdr:rowOff>
        </xdr:from>
        <xdr:to>
          <xdr:col>4</xdr:col>
          <xdr:colOff>274320</xdr:colOff>
          <xdr:row>9</xdr:row>
          <xdr:rowOff>251460</xdr:rowOff>
        </xdr:to>
        <xdr:sp macro="" textlink="">
          <xdr:nvSpPr>
            <xdr:cNvPr id="2139" name="Option Button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9</xdr:row>
          <xdr:rowOff>76200</xdr:rowOff>
        </xdr:from>
        <xdr:to>
          <xdr:col>5</xdr:col>
          <xdr:colOff>289560</xdr:colOff>
          <xdr:row>9</xdr:row>
          <xdr:rowOff>251460</xdr:rowOff>
        </xdr:to>
        <xdr:sp macro="" textlink="">
          <xdr:nvSpPr>
            <xdr:cNvPr id="2140" name="Option Button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xdr:row>
          <xdr:rowOff>76200</xdr:rowOff>
        </xdr:from>
        <xdr:to>
          <xdr:col>6</xdr:col>
          <xdr:colOff>289560</xdr:colOff>
          <xdr:row>9</xdr:row>
          <xdr:rowOff>251460</xdr:rowOff>
        </xdr:to>
        <xdr:sp macro="" textlink="">
          <xdr:nvSpPr>
            <xdr:cNvPr id="2141" name="Option Button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9</xdr:row>
          <xdr:rowOff>76200</xdr:rowOff>
        </xdr:from>
        <xdr:to>
          <xdr:col>7</xdr:col>
          <xdr:colOff>289560</xdr:colOff>
          <xdr:row>9</xdr:row>
          <xdr:rowOff>251460</xdr:rowOff>
        </xdr:to>
        <xdr:sp macro="" textlink="">
          <xdr:nvSpPr>
            <xdr:cNvPr id="2142" name="Option Button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83820</xdr:rowOff>
        </xdr:from>
        <xdr:to>
          <xdr:col>2</xdr:col>
          <xdr:colOff>266700</xdr:colOff>
          <xdr:row>11</xdr:row>
          <xdr:rowOff>259080</xdr:rowOff>
        </xdr:to>
        <xdr:sp macro="" textlink="">
          <xdr:nvSpPr>
            <xdr:cNvPr id="2143" name="Option Button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12</xdr:row>
          <xdr:rowOff>0</xdr:rowOff>
        </xdr:to>
        <xdr:sp macro="" textlink="">
          <xdr:nvSpPr>
            <xdr:cNvPr id="2144" name="Group Box 96" hidden="1">
              <a:extLst>
                <a:ext uri="{63B3BB69-23CF-44E3-9099-C40C66FF867C}">
                  <a14:compatExt spid="_x0000_s21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83820</xdr:rowOff>
        </xdr:from>
        <xdr:to>
          <xdr:col>3</xdr:col>
          <xdr:colOff>266700</xdr:colOff>
          <xdr:row>11</xdr:row>
          <xdr:rowOff>259080</xdr:rowOff>
        </xdr:to>
        <xdr:sp macro="" textlink="">
          <xdr:nvSpPr>
            <xdr:cNvPr id="2145" name="Option Button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xdr:row>
          <xdr:rowOff>83820</xdr:rowOff>
        </xdr:from>
        <xdr:to>
          <xdr:col>4</xdr:col>
          <xdr:colOff>274320</xdr:colOff>
          <xdr:row>11</xdr:row>
          <xdr:rowOff>259080</xdr:rowOff>
        </xdr:to>
        <xdr:sp macro="" textlink="">
          <xdr:nvSpPr>
            <xdr:cNvPr id="2146" name="Option Button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11</xdr:row>
          <xdr:rowOff>83820</xdr:rowOff>
        </xdr:from>
        <xdr:to>
          <xdr:col>5</xdr:col>
          <xdr:colOff>289560</xdr:colOff>
          <xdr:row>11</xdr:row>
          <xdr:rowOff>259080</xdr:rowOff>
        </xdr:to>
        <xdr:sp macro="" textlink="">
          <xdr:nvSpPr>
            <xdr:cNvPr id="2147" name="Option Button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11</xdr:row>
          <xdr:rowOff>83820</xdr:rowOff>
        </xdr:from>
        <xdr:to>
          <xdr:col>6</xdr:col>
          <xdr:colOff>289560</xdr:colOff>
          <xdr:row>11</xdr:row>
          <xdr:rowOff>259080</xdr:rowOff>
        </xdr:to>
        <xdr:sp macro="" textlink="">
          <xdr:nvSpPr>
            <xdr:cNvPr id="2148" name="Option Button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11</xdr:row>
          <xdr:rowOff>83820</xdr:rowOff>
        </xdr:from>
        <xdr:to>
          <xdr:col>7</xdr:col>
          <xdr:colOff>289560</xdr:colOff>
          <xdr:row>11</xdr:row>
          <xdr:rowOff>259080</xdr:rowOff>
        </xdr:to>
        <xdr:sp macro="" textlink="">
          <xdr:nvSpPr>
            <xdr:cNvPr id="2149" name="Option Button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151" name="Group Box 103" hidden="1">
              <a:extLst>
                <a:ext uri="{63B3BB69-23CF-44E3-9099-C40C66FF867C}">
                  <a14:compatExt spid="_x0000_s2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8</xdr:col>
          <xdr:colOff>0</xdr:colOff>
          <xdr:row>5</xdr:row>
          <xdr:rowOff>335280</xdr:rowOff>
        </xdr:to>
        <xdr:sp macro="" textlink="">
          <xdr:nvSpPr>
            <xdr:cNvPr id="2165" name="Group Box 117" hidden="1">
              <a:extLst>
                <a:ext uri="{63B3BB69-23CF-44E3-9099-C40C66FF867C}">
                  <a14:compatExt spid="_x0000_s21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6</xdr:row>
          <xdr:rowOff>335280</xdr:rowOff>
        </xdr:to>
        <xdr:sp macro="" textlink="">
          <xdr:nvSpPr>
            <xdr:cNvPr id="2172" name="Group Box 124" hidden="1">
              <a:extLst>
                <a:ext uri="{63B3BB69-23CF-44E3-9099-C40C66FF867C}">
                  <a14:compatExt spid="_x0000_s21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106680</xdr:rowOff>
        </xdr:from>
        <xdr:to>
          <xdr:col>2</xdr:col>
          <xdr:colOff>266700</xdr:colOff>
          <xdr:row>6</xdr:row>
          <xdr:rowOff>289560</xdr:rowOff>
        </xdr:to>
        <xdr:sp macro="" textlink="">
          <xdr:nvSpPr>
            <xdr:cNvPr id="2171" name="Option Button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xdr:row>
          <xdr:rowOff>106680</xdr:rowOff>
        </xdr:from>
        <xdr:to>
          <xdr:col>3</xdr:col>
          <xdr:colOff>266700</xdr:colOff>
          <xdr:row>6</xdr:row>
          <xdr:rowOff>289560</xdr:rowOff>
        </xdr:to>
        <xdr:sp macro="" textlink="">
          <xdr:nvSpPr>
            <xdr:cNvPr id="2173" name="Option Button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106680</xdr:rowOff>
        </xdr:from>
        <xdr:to>
          <xdr:col>4</xdr:col>
          <xdr:colOff>274320</xdr:colOff>
          <xdr:row>6</xdr:row>
          <xdr:rowOff>289560</xdr:rowOff>
        </xdr:to>
        <xdr:sp macro="" textlink="">
          <xdr:nvSpPr>
            <xdr:cNvPr id="2174" name="Option Button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6</xdr:row>
          <xdr:rowOff>106680</xdr:rowOff>
        </xdr:from>
        <xdr:to>
          <xdr:col>5</xdr:col>
          <xdr:colOff>289560</xdr:colOff>
          <xdr:row>6</xdr:row>
          <xdr:rowOff>289560</xdr:rowOff>
        </xdr:to>
        <xdr:sp macro="" textlink="">
          <xdr:nvSpPr>
            <xdr:cNvPr id="2175" name="Option Button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106680</xdr:rowOff>
        </xdr:from>
        <xdr:to>
          <xdr:col>6</xdr:col>
          <xdr:colOff>289560</xdr:colOff>
          <xdr:row>6</xdr:row>
          <xdr:rowOff>289560</xdr:rowOff>
        </xdr:to>
        <xdr:sp macro="" textlink="">
          <xdr:nvSpPr>
            <xdr:cNvPr id="2176" name="Option Button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xdr:row>
          <xdr:rowOff>106680</xdr:rowOff>
        </xdr:from>
        <xdr:to>
          <xdr:col>7</xdr:col>
          <xdr:colOff>289560</xdr:colOff>
          <xdr:row>6</xdr:row>
          <xdr:rowOff>289560</xdr:rowOff>
        </xdr:to>
        <xdr:sp macro="" textlink="">
          <xdr:nvSpPr>
            <xdr:cNvPr id="2177" name="Option Button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83820</xdr:rowOff>
        </xdr:from>
        <xdr:to>
          <xdr:col>2</xdr:col>
          <xdr:colOff>266700</xdr:colOff>
          <xdr:row>7</xdr:row>
          <xdr:rowOff>259080</xdr:rowOff>
        </xdr:to>
        <xdr:sp macro="" textlink="">
          <xdr:nvSpPr>
            <xdr:cNvPr id="2178" name="Option Button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2179" name="Group Box 131" hidden="1">
              <a:extLst>
                <a:ext uri="{63B3BB69-23CF-44E3-9099-C40C66FF867C}">
                  <a14:compatExt spid="_x0000_s2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83820</xdr:rowOff>
        </xdr:from>
        <xdr:to>
          <xdr:col>3</xdr:col>
          <xdr:colOff>266700</xdr:colOff>
          <xdr:row>7</xdr:row>
          <xdr:rowOff>259080</xdr:rowOff>
        </xdr:to>
        <xdr:sp macro="" textlink="">
          <xdr:nvSpPr>
            <xdr:cNvPr id="2180" name="Option Button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83820</xdr:rowOff>
        </xdr:from>
        <xdr:to>
          <xdr:col>4</xdr:col>
          <xdr:colOff>274320</xdr:colOff>
          <xdr:row>7</xdr:row>
          <xdr:rowOff>259080</xdr:rowOff>
        </xdr:to>
        <xdr:sp macro="" textlink="">
          <xdr:nvSpPr>
            <xdr:cNvPr id="2181" name="Option Button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xdr:row>
          <xdr:rowOff>83820</xdr:rowOff>
        </xdr:from>
        <xdr:to>
          <xdr:col>5</xdr:col>
          <xdr:colOff>289560</xdr:colOff>
          <xdr:row>7</xdr:row>
          <xdr:rowOff>259080</xdr:rowOff>
        </xdr:to>
        <xdr:sp macro="" textlink="">
          <xdr:nvSpPr>
            <xdr:cNvPr id="2182" name="Option Button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xdr:row>
          <xdr:rowOff>83820</xdr:rowOff>
        </xdr:from>
        <xdr:to>
          <xdr:col>6</xdr:col>
          <xdr:colOff>289560</xdr:colOff>
          <xdr:row>7</xdr:row>
          <xdr:rowOff>259080</xdr:rowOff>
        </xdr:to>
        <xdr:sp macro="" textlink="">
          <xdr:nvSpPr>
            <xdr:cNvPr id="2183" name="Option Button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xdr:row>
          <xdr:rowOff>83820</xdr:rowOff>
        </xdr:from>
        <xdr:to>
          <xdr:col>7</xdr:col>
          <xdr:colOff>289560</xdr:colOff>
          <xdr:row>7</xdr:row>
          <xdr:rowOff>259080</xdr:rowOff>
        </xdr:to>
        <xdr:sp macro="" textlink="">
          <xdr:nvSpPr>
            <xdr:cNvPr id="2184" name="Option Button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186" name="Group Box 138" hidden="1">
              <a:extLst>
                <a:ext uri="{63B3BB69-23CF-44E3-9099-C40C66FF867C}">
                  <a14:compatExt spid="_x0000_s21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342900</xdr:rowOff>
        </xdr:to>
        <xdr:sp macro="" textlink="">
          <xdr:nvSpPr>
            <xdr:cNvPr id="2194" name="Group Box 146" hidden="1">
              <a:extLst>
                <a:ext uri="{63B3BB69-23CF-44E3-9099-C40C66FF867C}">
                  <a14:compatExt spid="_x0000_s21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485969</xdr:colOff>
      <xdr:row>2</xdr:row>
      <xdr:rowOff>204107</xdr:rowOff>
    </xdr:from>
    <xdr:to>
      <xdr:col>9</xdr:col>
      <xdr:colOff>2954694</xdr:colOff>
      <xdr:row>3</xdr:row>
      <xdr:rowOff>0</xdr:rowOff>
    </xdr:to>
    <xdr:cxnSp macro="">
      <xdr:nvCxnSpPr>
        <xdr:cNvPr id="7" name="Gerader Verbinder 6"/>
        <xdr:cNvCxnSpPr/>
      </xdr:nvCxnSpPr>
      <xdr:spPr>
        <a:xfrm>
          <a:off x="485969" y="660918"/>
          <a:ext cx="10088725" cy="97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3158802</xdr:colOff>
      <xdr:row>0</xdr:row>
      <xdr:rowOff>58500</xdr:rowOff>
    </xdr:from>
    <xdr:to>
      <xdr:col>1</xdr:col>
      <xdr:colOff>3615612</xdr:colOff>
      <xdr:row>1</xdr:row>
      <xdr:rowOff>243004</xdr:rowOff>
    </xdr:to>
    <xdr:pic>
      <xdr:nvPicPr>
        <xdr:cNvPr id="10" name="Grafik 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54491" y="58500"/>
          <a:ext cx="456810" cy="378892"/>
        </a:xfrm>
        <a:prstGeom prst="rect">
          <a:avLst/>
        </a:prstGeom>
      </xdr:spPr>
    </xdr:pic>
    <xdr:clientData/>
  </xdr:twoCellAnchor>
  <xdr:twoCellAnchor editAs="oneCell">
    <xdr:from>
      <xdr:col>0</xdr:col>
      <xdr:colOff>74083</xdr:colOff>
      <xdr:row>0</xdr:row>
      <xdr:rowOff>148245</xdr:rowOff>
    </xdr:from>
    <xdr:to>
      <xdr:col>0</xdr:col>
      <xdr:colOff>434083</xdr:colOff>
      <xdr:row>2</xdr:row>
      <xdr:rowOff>53162</xdr:rowOff>
    </xdr:to>
    <xdr:pic>
      <xdr:nvPicPr>
        <xdr:cNvPr id="13" name="Grafik 12">
          <a:hlinkClick xmlns:r="http://schemas.openxmlformats.org/officeDocument/2006/relationships" r:id="rId2"/>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4083" y="148245"/>
          <a:ext cx="360000" cy="36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13</xdr:row>
          <xdr:rowOff>327660</xdr:rowOff>
        </xdr:to>
        <xdr:sp macro="" textlink="">
          <xdr:nvSpPr>
            <xdr:cNvPr id="2201" name="Group Box 153" hidden="1">
              <a:extLst>
                <a:ext uri="{63B3BB69-23CF-44E3-9099-C40C66FF867C}">
                  <a14:compatExt spid="_x0000_s22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13</xdr:row>
          <xdr:rowOff>335280</xdr:rowOff>
        </xdr:to>
        <xdr:sp macro="" textlink="">
          <xdr:nvSpPr>
            <xdr:cNvPr id="2208" name="Group Box 160" hidden="1">
              <a:extLst>
                <a:ext uri="{63B3BB69-23CF-44E3-9099-C40C66FF867C}">
                  <a14:compatExt spid="_x0000_s2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215" name="Group Box 167" hidden="1">
              <a:extLst>
                <a:ext uri="{63B3BB69-23CF-44E3-9099-C40C66FF867C}">
                  <a14:compatExt spid="_x0000_s22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99060</xdr:rowOff>
        </xdr:from>
        <xdr:to>
          <xdr:col>2</xdr:col>
          <xdr:colOff>266700</xdr:colOff>
          <xdr:row>13</xdr:row>
          <xdr:rowOff>274320</xdr:rowOff>
        </xdr:to>
        <xdr:sp macro="" textlink="">
          <xdr:nvSpPr>
            <xdr:cNvPr id="2221" name="Option Button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13</xdr:row>
          <xdr:rowOff>335280</xdr:rowOff>
        </xdr:to>
        <xdr:sp macro="" textlink="">
          <xdr:nvSpPr>
            <xdr:cNvPr id="2222" name="Group Box 174" hidden="1">
              <a:extLst>
                <a:ext uri="{63B3BB69-23CF-44E3-9099-C40C66FF867C}">
                  <a14:compatExt spid="_x0000_s22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99060</xdr:rowOff>
        </xdr:from>
        <xdr:to>
          <xdr:col>3</xdr:col>
          <xdr:colOff>266700</xdr:colOff>
          <xdr:row>13</xdr:row>
          <xdr:rowOff>274320</xdr:rowOff>
        </xdr:to>
        <xdr:sp macro="" textlink="">
          <xdr:nvSpPr>
            <xdr:cNvPr id="2223" name="Option Button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13</xdr:row>
          <xdr:rowOff>99060</xdr:rowOff>
        </xdr:from>
        <xdr:to>
          <xdr:col>4</xdr:col>
          <xdr:colOff>274320</xdr:colOff>
          <xdr:row>13</xdr:row>
          <xdr:rowOff>274320</xdr:rowOff>
        </xdr:to>
        <xdr:sp macro="" textlink="">
          <xdr:nvSpPr>
            <xdr:cNvPr id="2224" name="Option Button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13</xdr:row>
          <xdr:rowOff>99060</xdr:rowOff>
        </xdr:from>
        <xdr:to>
          <xdr:col>5</xdr:col>
          <xdr:colOff>289560</xdr:colOff>
          <xdr:row>13</xdr:row>
          <xdr:rowOff>274320</xdr:rowOff>
        </xdr:to>
        <xdr:sp macro="" textlink="">
          <xdr:nvSpPr>
            <xdr:cNvPr id="2225" name="Option Button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13</xdr:row>
          <xdr:rowOff>99060</xdr:rowOff>
        </xdr:from>
        <xdr:to>
          <xdr:col>6</xdr:col>
          <xdr:colOff>289560</xdr:colOff>
          <xdr:row>13</xdr:row>
          <xdr:rowOff>274320</xdr:rowOff>
        </xdr:to>
        <xdr:sp macro="" textlink="">
          <xdr:nvSpPr>
            <xdr:cNvPr id="2226" name="Option Button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13</xdr:row>
          <xdr:rowOff>99060</xdr:rowOff>
        </xdr:from>
        <xdr:to>
          <xdr:col>7</xdr:col>
          <xdr:colOff>289560</xdr:colOff>
          <xdr:row>13</xdr:row>
          <xdr:rowOff>274320</xdr:rowOff>
        </xdr:to>
        <xdr:sp macro="" textlink="">
          <xdr:nvSpPr>
            <xdr:cNvPr id="2227" name="Option Button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327660</xdr:rowOff>
        </xdr:to>
        <xdr:sp macro="" textlink="">
          <xdr:nvSpPr>
            <xdr:cNvPr id="2237" name="Group Box 189" hidden="1">
              <a:extLst>
                <a:ext uri="{63B3BB69-23CF-44E3-9099-C40C66FF867C}">
                  <a14:compatExt spid="_x0000_s22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238" name="Group Box 190" hidden="1">
              <a:extLst>
                <a:ext uri="{63B3BB69-23CF-44E3-9099-C40C66FF867C}">
                  <a14:compatExt spid="_x0000_s22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240" name="Group Box 192" hidden="1">
              <a:extLst>
                <a:ext uri="{63B3BB69-23CF-44E3-9099-C40C66FF867C}">
                  <a14:compatExt spid="_x0000_s22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53" name="Group Box 205" hidden="1">
              <a:extLst>
                <a:ext uri="{63B3BB69-23CF-44E3-9099-C40C66FF867C}">
                  <a14:compatExt spid="_x0000_s22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59" name="Group Box 211" hidden="1">
              <a:extLst>
                <a:ext uri="{63B3BB69-23CF-44E3-9099-C40C66FF867C}">
                  <a14:compatExt spid="_x0000_s22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266" name="Group Box 218" hidden="1">
              <a:extLst>
                <a:ext uri="{63B3BB69-23CF-44E3-9099-C40C66FF867C}">
                  <a14:compatExt spid="_x0000_s22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274" name="Group Box 226" hidden="1">
              <a:extLst>
                <a:ext uri="{63B3BB69-23CF-44E3-9099-C40C66FF867C}">
                  <a14:compatExt spid="_x0000_s22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75" name="Group Box 227" hidden="1">
              <a:extLst>
                <a:ext uri="{63B3BB69-23CF-44E3-9099-C40C66FF867C}">
                  <a14:compatExt spid="_x0000_s22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276" name="Group Box 228" hidden="1">
              <a:extLst>
                <a:ext uri="{63B3BB69-23CF-44E3-9099-C40C66FF867C}">
                  <a14:compatExt spid="_x0000_s22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77" name="Group Box 229" hidden="1">
              <a:extLst>
                <a:ext uri="{63B3BB69-23CF-44E3-9099-C40C66FF867C}">
                  <a14:compatExt spid="_x0000_s22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78" name="Group Box 230" hidden="1">
              <a:extLst>
                <a:ext uri="{63B3BB69-23CF-44E3-9099-C40C66FF867C}">
                  <a14:compatExt spid="_x0000_s22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79" name="Group Box 231" hidden="1">
              <a:extLst>
                <a:ext uri="{63B3BB69-23CF-44E3-9099-C40C66FF867C}">
                  <a14:compatExt spid="_x0000_s22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286" name="Group Box 238" hidden="1">
              <a:extLst>
                <a:ext uri="{63B3BB69-23CF-44E3-9099-C40C66FF867C}">
                  <a14:compatExt spid="_x0000_s22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87" name="Group Box 239" hidden="1">
              <a:extLst>
                <a:ext uri="{63B3BB69-23CF-44E3-9099-C40C66FF867C}">
                  <a14:compatExt spid="_x0000_s22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288" name="Group Box 240" hidden="1">
              <a:extLst>
                <a:ext uri="{63B3BB69-23CF-44E3-9099-C40C66FF867C}">
                  <a14:compatExt spid="_x0000_s22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89" name="Group Box 241" hidden="1">
              <a:extLst>
                <a:ext uri="{63B3BB69-23CF-44E3-9099-C40C66FF867C}">
                  <a14:compatExt spid="_x0000_s22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90" name="Group Box 242" hidden="1">
              <a:extLst>
                <a:ext uri="{63B3BB69-23CF-44E3-9099-C40C66FF867C}">
                  <a14:compatExt spid="_x0000_s22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291" name="Group Box 243" hidden="1">
              <a:extLst>
                <a:ext uri="{63B3BB69-23CF-44E3-9099-C40C66FF867C}">
                  <a14:compatExt spid="_x0000_s22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298" name="Group Box 250" hidden="1">
              <a:extLst>
                <a:ext uri="{63B3BB69-23CF-44E3-9099-C40C66FF867C}">
                  <a14:compatExt spid="_x0000_s22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299" name="Group Box 251" hidden="1">
              <a:extLst>
                <a:ext uri="{63B3BB69-23CF-44E3-9099-C40C66FF867C}">
                  <a14:compatExt spid="_x0000_s22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300" name="Group Box 252" hidden="1">
              <a:extLst>
                <a:ext uri="{63B3BB69-23CF-44E3-9099-C40C66FF867C}">
                  <a14:compatExt spid="_x0000_s23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01" name="Group Box 253" hidden="1">
              <a:extLst>
                <a:ext uri="{63B3BB69-23CF-44E3-9099-C40C66FF867C}">
                  <a14:compatExt spid="_x0000_s23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02" name="Group Box 254" hidden="1">
              <a:extLst>
                <a:ext uri="{63B3BB69-23CF-44E3-9099-C40C66FF867C}">
                  <a14:compatExt spid="_x0000_s23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03" name="Group Box 255" hidden="1">
              <a:extLst>
                <a:ext uri="{63B3BB69-23CF-44E3-9099-C40C66FF867C}">
                  <a14:compatExt spid="_x0000_s23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310" name="Group Box 262" hidden="1">
              <a:extLst>
                <a:ext uri="{63B3BB69-23CF-44E3-9099-C40C66FF867C}">
                  <a14:compatExt spid="_x0000_s23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311" name="Group Box 263" hidden="1">
              <a:extLst>
                <a:ext uri="{63B3BB69-23CF-44E3-9099-C40C66FF867C}">
                  <a14:compatExt spid="_x0000_s23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312" name="Group Box 264" hidden="1">
              <a:extLst>
                <a:ext uri="{63B3BB69-23CF-44E3-9099-C40C66FF867C}">
                  <a14:compatExt spid="_x0000_s23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313" name="Group Box 265" hidden="1">
              <a:extLst>
                <a:ext uri="{63B3BB69-23CF-44E3-9099-C40C66FF867C}">
                  <a14:compatExt spid="_x0000_s23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314" name="Group Box 266" hidden="1">
              <a:extLst>
                <a:ext uri="{63B3BB69-23CF-44E3-9099-C40C66FF867C}">
                  <a14:compatExt spid="_x0000_s23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315" name="Group Box 267" hidden="1">
              <a:extLst>
                <a:ext uri="{63B3BB69-23CF-44E3-9099-C40C66FF867C}">
                  <a14:compatExt spid="_x0000_s23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22" name="Group Box 274" hidden="1">
              <a:extLst>
                <a:ext uri="{63B3BB69-23CF-44E3-9099-C40C66FF867C}">
                  <a14:compatExt spid="_x0000_s23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23" name="Group Box 275" hidden="1">
              <a:extLst>
                <a:ext uri="{63B3BB69-23CF-44E3-9099-C40C66FF867C}">
                  <a14:compatExt spid="_x0000_s23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24" name="Group Box 276" hidden="1">
              <a:extLst>
                <a:ext uri="{63B3BB69-23CF-44E3-9099-C40C66FF867C}">
                  <a14:compatExt spid="_x0000_s23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342900</xdr:rowOff>
        </xdr:to>
        <xdr:sp macro="" textlink="">
          <xdr:nvSpPr>
            <xdr:cNvPr id="2325" name="Group Box 277" hidden="1">
              <a:extLst>
                <a:ext uri="{63B3BB69-23CF-44E3-9099-C40C66FF867C}">
                  <a14:compatExt spid="_x0000_s23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26" name="Group Box 278" hidden="1">
              <a:extLst>
                <a:ext uri="{63B3BB69-23CF-44E3-9099-C40C66FF867C}">
                  <a14:compatExt spid="_x0000_s23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327660</xdr:rowOff>
        </xdr:to>
        <xdr:sp macro="" textlink="">
          <xdr:nvSpPr>
            <xdr:cNvPr id="2327" name="Group Box 279" hidden="1">
              <a:extLst>
                <a:ext uri="{63B3BB69-23CF-44E3-9099-C40C66FF867C}">
                  <a14:compatExt spid="_x0000_s23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28" name="Group Box 280" hidden="1">
              <a:extLst>
                <a:ext uri="{63B3BB69-23CF-44E3-9099-C40C66FF867C}">
                  <a14:compatExt spid="_x0000_s23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29" name="Group Box 281" hidden="1">
              <a:extLst>
                <a:ext uri="{63B3BB69-23CF-44E3-9099-C40C66FF867C}">
                  <a14:compatExt spid="_x0000_s23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30" name="Group Box 282" hidden="1">
              <a:extLst>
                <a:ext uri="{63B3BB69-23CF-44E3-9099-C40C66FF867C}">
                  <a14:compatExt spid="_x0000_s23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342900</xdr:rowOff>
        </xdr:to>
        <xdr:sp macro="" textlink="">
          <xdr:nvSpPr>
            <xdr:cNvPr id="2331" name="Group Box 283" hidden="1">
              <a:extLst>
                <a:ext uri="{63B3BB69-23CF-44E3-9099-C40C66FF867C}">
                  <a14:compatExt spid="_x0000_s23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32" name="Group Box 284" hidden="1">
              <a:extLst>
                <a:ext uri="{63B3BB69-23CF-44E3-9099-C40C66FF867C}">
                  <a14:compatExt spid="_x0000_s23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327660</xdr:rowOff>
        </xdr:to>
        <xdr:sp macro="" textlink="">
          <xdr:nvSpPr>
            <xdr:cNvPr id="2333" name="Group Box 285" hidden="1">
              <a:extLst>
                <a:ext uri="{63B3BB69-23CF-44E3-9099-C40C66FF867C}">
                  <a14:compatExt spid="_x0000_s2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34" name="Group Box 286" hidden="1">
              <a:extLst>
                <a:ext uri="{63B3BB69-23CF-44E3-9099-C40C66FF867C}">
                  <a14:compatExt spid="_x0000_s23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35" name="Group Box 287" hidden="1">
              <a:extLst>
                <a:ext uri="{63B3BB69-23CF-44E3-9099-C40C66FF867C}">
                  <a14:compatExt spid="_x0000_s2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36" name="Group Box 288" hidden="1">
              <a:extLst>
                <a:ext uri="{63B3BB69-23CF-44E3-9099-C40C66FF867C}">
                  <a14:compatExt spid="_x0000_s23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342900</xdr:rowOff>
        </xdr:to>
        <xdr:sp macro="" textlink="">
          <xdr:nvSpPr>
            <xdr:cNvPr id="2337" name="Group Box 289" hidden="1">
              <a:extLst>
                <a:ext uri="{63B3BB69-23CF-44E3-9099-C40C66FF867C}">
                  <a14:compatExt spid="_x0000_s23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38" name="Group Box 290" hidden="1">
              <a:extLst>
                <a:ext uri="{63B3BB69-23CF-44E3-9099-C40C66FF867C}">
                  <a14:compatExt spid="_x0000_s23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327660</xdr:rowOff>
        </xdr:to>
        <xdr:sp macro="" textlink="">
          <xdr:nvSpPr>
            <xdr:cNvPr id="2339" name="Group Box 291" hidden="1">
              <a:extLst>
                <a:ext uri="{63B3BB69-23CF-44E3-9099-C40C66FF867C}">
                  <a14:compatExt spid="_x0000_s2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40" name="Group Box 292" hidden="1">
              <a:extLst>
                <a:ext uri="{63B3BB69-23CF-44E3-9099-C40C66FF867C}">
                  <a14:compatExt spid="_x0000_s23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41" name="Group Box 293" hidden="1">
              <a:extLst>
                <a:ext uri="{63B3BB69-23CF-44E3-9099-C40C66FF867C}">
                  <a14:compatExt spid="_x0000_s23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42" name="Group Box 294" hidden="1">
              <a:extLst>
                <a:ext uri="{63B3BB69-23CF-44E3-9099-C40C66FF867C}">
                  <a14:compatExt spid="_x0000_s23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327660</xdr:rowOff>
        </xdr:to>
        <xdr:sp macro="" textlink="">
          <xdr:nvSpPr>
            <xdr:cNvPr id="2349" name="Group Box 301" hidden="1">
              <a:extLst>
                <a:ext uri="{63B3BB69-23CF-44E3-9099-C40C66FF867C}">
                  <a14:compatExt spid="_x0000_s23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50" name="Group Box 302" hidden="1">
              <a:extLst>
                <a:ext uri="{63B3BB69-23CF-44E3-9099-C40C66FF867C}">
                  <a14:compatExt spid="_x0000_s23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352" name="Group Box 304" hidden="1">
              <a:extLst>
                <a:ext uri="{63B3BB69-23CF-44E3-9099-C40C66FF867C}">
                  <a14:compatExt spid="_x0000_s23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366" name="Group Box 318" hidden="1">
              <a:extLst>
                <a:ext uri="{63B3BB69-23CF-44E3-9099-C40C66FF867C}">
                  <a14:compatExt spid="_x0000_s2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72" name="Group Box 324" hidden="1">
              <a:extLst>
                <a:ext uri="{63B3BB69-23CF-44E3-9099-C40C66FF867C}">
                  <a14:compatExt spid="_x0000_s2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73" name="Group Box 325" hidden="1">
              <a:extLst>
                <a:ext uri="{63B3BB69-23CF-44E3-9099-C40C66FF867C}">
                  <a14:compatExt spid="_x0000_s23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74" name="Group Box 326" hidden="1">
              <a:extLst>
                <a:ext uri="{63B3BB69-23CF-44E3-9099-C40C66FF867C}">
                  <a14:compatExt spid="_x0000_s23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375" name="Group Box 327" hidden="1">
              <a:extLst>
                <a:ext uri="{63B3BB69-23CF-44E3-9099-C40C66FF867C}">
                  <a14:compatExt spid="_x0000_s2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76" name="Group Box 328" hidden="1">
              <a:extLst>
                <a:ext uri="{63B3BB69-23CF-44E3-9099-C40C66FF867C}">
                  <a14:compatExt spid="_x0000_s23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377" name="Group Box 329" hidden="1">
              <a:extLst>
                <a:ext uri="{63B3BB69-23CF-44E3-9099-C40C66FF867C}">
                  <a14:compatExt spid="_x0000_s23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78" name="Group Box 330" hidden="1">
              <a:extLst>
                <a:ext uri="{63B3BB69-23CF-44E3-9099-C40C66FF867C}">
                  <a14:compatExt spid="_x0000_s2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79" name="Group Box 331" hidden="1">
              <a:extLst>
                <a:ext uri="{63B3BB69-23CF-44E3-9099-C40C66FF867C}">
                  <a14:compatExt spid="_x0000_s23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80" name="Group Box 332" hidden="1">
              <a:extLst>
                <a:ext uri="{63B3BB69-23CF-44E3-9099-C40C66FF867C}">
                  <a14:compatExt spid="_x0000_s23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381" name="Group Box 333" hidden="1">
              <a:extLst>
                <a:ext uri="{63B3BB69-23CF-44E3-9099-C40C66FF867C}">
                  <a14:compatExt spid="_x0000_s2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82" name="Group Box 334" hidden="1">
              <a:extLst>
                <a:ext uri="{63B3BB69-23CF-44E3-9099-C40C66FF867C}">
                  <a14:compatExt spid="_x0000_s23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383" name="Group Box 335" hidden="1">
              <a:extLst>
                <a:ext uri="{63B3BB69-23CF-44E3-9099-C40C66FF867C}">
                  <a14:compatExt spid="_x0000_s23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84" name="Group Box 336" hidden="1">
              <a:extLst>
                <a:ext uri="{63B3BB69-23CF-44E3-9099-C40C66FF867C}">
                  <a14:compatExt spid="_x0000_s2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85" name="Group Box 337" hidden="1">
              <a:extLst>
                <a:ext uri="{63B3BB69-23CF-44E3-9099-C40C66FF867C}">
                  <a14:compatExt spid="_x0000_s23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86" name="Group Box 338" hidden="1">
              <a:extLst>
                <a:ext uri="{63B3BB69-23CF-44E3-9099-C40C66FF867C}">
                  <a14:compatExt spid="_x0000_s23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387" name="Group Box 339" hidden="1">
              <a:extLst>
                <a:ext uri="{63B3BB69-23CF-44E3-9099-C40C66FF867C}">
                  <a14:compatExt spid="_x0000_s2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88" name="Group Box 340" hidden="1">
              <a:extLst>
                <a:ext uri="{63B3BB69-23CF-44E3-9099-C40C66FF867C}">
                  <a14:compatExt spid="_x0000_s23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389" name="Group Box 341" hidden="1">
              <a:extLst>
                <a:ext uri="{63B3BB69-23CF-44E3-9099-C40C66FF867C}">
                  <a14:compatExt spid="_x0000_s23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90" name="Group Box 342" hidden="1">
              <a:extLst>
                <a:ext uri="{63B3BB69-23CF-44E3-9099-C40C66FF867C}">
                  <a14:compatExt spid="_x0000_s2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91" name="Group Box 343" hidden="1">
              <a:extLst>
                <a:ext uri="{63B3BB69-23CF-44E3-9099-C40C66FF867C}">
                  <a14:compatExt spid="_x0000_s23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92" name="Group Box 344" hidden="1">
              <a:extLst>
                <a:ext uri="{63B3BB69-23CF-44E3-9099-C40C66FF867C}">
                  <a14:compatExt spid="_x0000_s23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394" name="Group Box 346" hidden="1">
              <a:extLst>
                <a:ext uri="{63B3BB69-23CF-44E3-9099-C40C66FF867C}">
                  <a14:compatExt spid="_x0000_s23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422" name="Group Box 374" hidden="1">
              <a:extLst>
                <a:ext uri="{63B3BB69-23CF-44E3-9099-C40C66FF867C}">
                  <a14:compatExt spid="_x0000_s24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429" name="Group Box 381" hidden="1">
              <a:extLst>
                <a:ext uri="{63B3BB69-23CF-44E3-9099-C40C66FF867C}">
                  <a14:compatExt spid="_x0000_s24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436" name="Group Box 388" hidden="1">
              <a:extLst>
                <a:ext uri="{63B3BB69-23CF-44E3-9099-C40C66FF867C}">
                  <a14:compatExt spid="_x0000_s24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444" name="Group Box 396" hidden="1">
              <a:extLst>
                <a:ext uri="{63B3BB69-23CF-44E3-9099-C40C66FF867C}">
                  <a14:compatExt spid="_x0000_s24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458" name="Group Box 410" hidden="1">
              <a:extLst>
                <a:ext uri="{63B3BB69-23CF-44E3-9099-C40C66FF867C}">
                  <a14:compatExt spid="_x0000_s24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465" name="Group Box 417" hidden="1">
              <a:extLst>
                <a:ext uri="{63B3BB69-23CF-44E3-9099-C40C66FF867C}">
                  <a14:compatExt spid="_x0000_s24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471" name="Group Box 423" hidden="1">
              <a:extLst>
                <a:ext uri="{63B3BB69-23CF-44E3-9099-C40C66FF867C}">
                  <a14:compatExt spid="_x0000_s2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478" name="Group Box 430" hidden="1">
              <a:extLst>
                <a:ext uri="{63B3BB69-23CF-44E3-9099-C40C66FF867C}">
                  <a14:compatExt spid="_x0000_s24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485" name="Group Box 437" hidden="1">
              <a:extLst>
                <a:ext uri="{63B3BB69-23CF-44E3-9099-C40C66FF867C}">
                  <a14:compatExt spid="_x0000_s24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8</xdr:col>
          <xdr:colOff>0</xdr:colOff>
          <xdr:row>5</xdr:row>
          <xdr:rowOff>335280</xdr:rowOff>
        </xdr:to>
        <xdr:sp macro="" textlink="">
          <xdr:nvSpPr>
            <xdr:cNvPr id="2492" name="Group Box 444" hidden="1">
              <a:extLst>
                <a:ext uri="{63B3BB69-23CF-44E3-9099-C40C66FF867C}">
                  <a14:compatExt spid="_x0000_s2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106680</xdr:rowOff>
        </xdr:from>
        <xdr:to>
          <xdr:col>2</xdr:col>
          <xdr:colOff>266700</xdr:colOff>
          <xdr:row>5</xdr:row>
          <xdr:rowOff>289560</xdr:rowOff>
        </xdr:to>
        <xdr:sp macro="" textlink="">
          <xdr:nvSpPr>
            <xdr:cNvPr id="2493" name="Option Button 445"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xdr:row>
          <xdr:rowOff>106680</xdr:rowOff>
        </xdr:from>
        <xdr:to>
          <xdr:col>3</xdr:col>
          <xdr:colOff>266700</xdr:colOff>
          <xdr:row>5</xdr:row>
          <xdr:rowOff>289560</xdr:rowOff>
        </xdr:to>
        <xdr:sp macro="" textlink="">
          <xdr:nvSpPr>
            <xdr:cNvPr id="2494" name="Option Button 446"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106680</xdr:rowOff>
        </xdr:from>
        <xdr:to>
          <xdr:col>4</xdr:col>
          <xdr:colOff>274320</xdr:colOff>
          <xdr:row>5</xdr:row>
          <xdr:rowOff>289560</xdr:rowOff>
        </xdr:to>
        <xdr:sp macro="" textlink="">
          <xdr:nvSpPr>
            <xdr:cNvPr id="2495" name="Option Button 447"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5</xdr:row>
          <xdr:rowOff>106680</xdr:rowOff>
        </xdr:from>
        <xdr:to>
          <xdr:col>5</xdr:col>
          <xdr:colOff>289560</xdr:colOff>
          <xdr:row>5</xdr:row>
          <xdr:rowOff>289560</xdr:rowOff>
        </xdr:to>
        <xdr:sp macro="" textlink="">
          <xdr:nvSpPr>
            <xdr:cNvPr id="2496" name="Option Button 448"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5</xdr:row>
          <xdr:rowOff>106680</xdr:rowOff>
        </xdr:from>
        <xdr:to>
          <xdr:col>6</xdr:col>
          <xdr:colOff>289560</xdr:colOff>
          <xdr:row>5</xdr:row>
          <xdr:rowOff>289560</xdr:rowOff>
        </xdr:to>
        <xdr:sp macro="" textlink="">
          <xdr:nvSpPr>
            <xdr:cNvPr id="2497" name="Option Button 449"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xdr:row>
          <xdr:rowOff>106680</xdr:rowOff>
        </xdr:from>
        <xdr:to>
          <xdr:col>7</xdr:col>
          <xdr:colOff>289560</xdr:colOff>
          <xdr:row>5</xdr:row>
          <xdr:rowOff>289560</xdr:rowOff>
        </xdr:to>
        <xdr:sp macro="" textlink="">
          <xdr:nvSpPr>
            <xdr:cNvPr id="2498" name="Option Button 450"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499" name="Group Box 451" hidden="1">
              <a:extLst>
                <a:ext uri="{63B3BB69-23CF-44E3-9099-C40C66FF867C}">
                  <a14:compatExt spid="_x0000_s2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555" name="Group Box 507" hidden="1">
              <a:extLst>
                <a:ext uri="{63B3BB69-23CF-44E3-9099-C40C66FF867C}">
                  <a14:compatExt spid="_x0000_s25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556" name="Group Box 508" hidden="1">
              <a:extLst>
                <a:ext uri="{63B3BB69-23CF-44E3-9099-C40C66FF867C}">
                  <a14:compatExt spid="_x0000_s2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558" name="Group Box 510" hidden="1">
              <a:extLst>
                <a:ext uri="{63B3BB69-23CF-44E3-9099-C40C66FF867C}">
                  <a14:compatExt spid="_x0000_s25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564" name="Group Box 516" hidden="1">
              <a:extLst>
                <a:ext uri="{63B3BB69-23CF-44E3-9099-C40C66FF867C}">
                  <a14:compatExt spid="_x0000_s25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565" name="Group Box 517" hidden="1">
              <a:extLst>
                <a:ext uri="{63B3BB69-23CF-44E3-9099-C40C66FF867C}">
                  <a14:compatExt spid="_x0000_s2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567" name="Group Box 519" hidden="1">
              <a:extLst>
                <a:ext uri="{63B3BB69-23CF-44E3-9099-C40C66FF867C}">
                  <a14:compatExt spid="_x0000_s25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327660</xdr:rowOff>
        </xdr:to>
        <xdr:sp macro="" textlink="">
          <xdr:nvSpPr>
            <xdr:cNvPr id="2573" name="Group Box 525" hidden="1">
              <a:extLst>
                <a:ext uri="{63B3BB69-23CF-44E3-9099-C40C66FF867C}">
                  <a14:compatExt spid="_x0000_s25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574" name="Group Box 526" hidden="1">
              <a:extLst>
                <a:ext uri="{63B3BB69-23CF-44E3-9099-C40C66FF867C}">
                  <a14:compatExt spid="_x0000_s2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576" name="Group Box 528" hidden="1">
              <a:extLst>
                <a:ext uri="{63B3BB69-23CF-44E3-9099-C40C66FF867C}">
                  <a14:compatExt spid="_x0000_s25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623" name="Group Box 575" hidden="1">
              <a:extLst>
                <a:ext uri="{63B3BB69-23CF-44E3-9099-C40C66FF867C}">
                  <a14:compatExt spid="_x0000_s26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24" name="Group Box 576" hidden="1">
              <a:extLst>
                <a:ext uri="{63B3BB69-23CF-44E3-9099-C40C66FF867C}">
                  <a14:compatExt spid="_x0000_s26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625" name="Group Box 577" hidden="1">
              <a:extLst>
                <a:ext uri="{63B3BB69-23CF-44E3-9099-C40C66FF867C}">
                  <a14:compatExt spid="_x0000_s2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26" name="Group Box 578" hidden="1">
              <a:extLst>
                <a:ext uri="{63B3BB69-23CF-44E3-9099-C40C66FF867C}">
                  <a14:compatExt spid="_x0000_s26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27" name="Group Box 579" hidden="1">
              <a:extLst>
                <a:ext uri="{63B3BB69-23CF-44E3-9099-C40C66FF867C}">
                  <a14:compatExt spid="_x0000_s2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28" name="Group Box 580" hidden="1">
              <a:extLst>
                <a:ext uri="{63B3BB69-23CF-44E3-9099-C40C66FF867C}">
                  <a14:compatExt spid="_x0000_s2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29" name="Group Box 581" hidden="1">
              <a:extLst>
                <a:ext uri="{63B3BB69-23CF-44E3-9099-C40C66FF867C}">
                  <a14:compatExt spid="_x0000_s2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30" name="Group Box 582" hidden="1">
              <a:extLst>
                <a:ext uri="{63B3BB69-23CF-44E3-9099-C40C66FF867C}">
                  <a14:compatExt spid="_x0000_s2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31" name="Group Box 583" hidden="1">
              <a:extLst>
                <a:ext uri="{63B3BB69-23CF-44E3-9099-C40C66FF867C}">
                  <a14:compatExt spid="_x0000_s2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632" name="Group Box 584" hidden="1">
              <a:extLst>
                <a:ext uri="{63B3BB69-23CF-44E3-9099-C40C66FF867C}">
                  <a14:compatExt spid="_x0000_s2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33" name="Group Box 585" hidden="1">
              <a:extLst>
                <a:ext uri="{63B3BB69-23CF-44E3-9099-C40C66FF867C}">
                  <a14:compatExt spid="_x0000_s2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634" name="Group Box 586" hidden="1">
              <a:extLst>
                <a:ext uri="{63B3BB69-23CF-44E3-9099-C40C66FF867C}">
                  <a14:compatExt spid="_x0000_s2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35" name="Group Box 587" hidden="1">
              <a:extLst>
                <a:ext uri="{63B3BB69-23CF-44E3-9099-C40C66FF867C}">
                  <a14:compatExt spid="_x0000_s26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36" name="Group Box 588" hidden="1">
              <a:extLst>
                <a:ext uri="{63B3BB69-23CF-44E3-9099-C40C66FF867C}">
                  <a14:compatExt spid="_x0000_s26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37" name="Group Box 589" hidden="1">
              <a:extLst>
                <a:ext uri="{63B3BB69-23CF-44E3-9099-C40C66FF867C}">
                  <a14:compatExt spid="_x0000_s2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638" name="Group Box 590" hidden="1">
              <a:extLst>
                <a:ext uri="{63B3BB69-23CF-44E3-9099-C40C66FF867C}">
                  <a14:compatExt spid="_x0000_s2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39" name="Group Box 591" hidden="1">
              <a:extLst>
                <a:ext uri="{63B3BB69-23CF-44E3-9099-C40C66FF867C}">
                  <a14:compatExt spid="_x0000_s2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640" name="Group Box 592" hidden="1">
              <a:extLst>
                <a:ext uri="{63B3BB69-23CF-44E3-9099-C40C66FF867C}">
                  <a14:compatExt spid="_x0000_s2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41" name="Group Box 593" hidden="1">
              <a:extLst>
                <a:ext uri="{63B3BB69-23CF-44E3-9099-C40C66FF867C}">
                  <a14:compatExt spid="_x0000_s26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42" name="Group Box 594" hidden="1">
              <a:extLst>
                <a:ext uri="{63B3BB69-23CF-44E3-9099-C40C66FF867C}">
                  <a14:compatExt spid="_x0000_s2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43" name="Group Box 595" hidden="1">
              <a:extLst>
                <a:ext uri="{63B3BB69-23CF-44E3-9099-C40C66FF867C}">
                  <a14:compatExt spid="_x0000_s2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644" name="Group Box 596" hidden="1">
              <a:extLst>
                <a:ext uri="{63B3BB69-23CF-44E3-9099-C40C66FF867C}">
                  <a14:compatExt spid="_x0000_s26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45" name="Group Box 597" hidden="1">
              <a:extLst>
                <a:ext uri="{63B3BB69-23CF-44E3-9099-C40C66FF867C}">
                  <a14:compatExt spid="_x0000_s2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646" name="Group Box 598" hidden="1">
              <a:extLst>
                <a:ext uri="{63B3BB69-23CF-44E3-9099-C40C66FF867C}">
                  <a14:compatExt spid="_x0000_s2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47" name="Group Box 599" hidden="1">
              <a:extLst>
                <a:ext uri="{63B3BB69-23CF-44E3-9099-C40C66FF867C}">
                  <a14:compatExt spid="_x0000_s26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48" name="Group Box 600" hidden="1">
              <a:extLst>
                <a:ext uri="{63B3BB69-23CF-44E3-9099-C40C66FF867C}">
                  <a14:compatExt spid="_x0000_s2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49" name="Group Box 601" hidden="1">
              <a:extLst>
                <a:ext uri="{63B3BB69-23CF-44E3-9099-C40C66FF867C}">
                  <a14:compatExt spid="_x0000_s26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650" name="Group Box 602" hidden="1">
              <a:extLst>
                <a:ext uri="{63B3BB69-23CF-44E3-9099-C40C66FF867C}">
                  <a14:compatExt spid="_x0000_s26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51" name="Group Box 603" hidden="1">
              <a:extLst>
                <a:ext uri="{63B3BB69-23CF-44E3-9099-C40C66FF867C}">
                  <a14:compatExt spid="_x0000_s2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52" name="Group Box 604" hidden="1">
              <a:extLst>
                <a:ext uri="{63B3BB69-23CF-44E3-9099-C40C66FF867C}">
                  <a14:compatExt spid="_x0000_s2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53" name="Group Box 605" hidden="1">
              <a:extLst>
                <a:ext uri="{63B3BB69-23CF-44E3-9099-C40C66FF867C}">
                  <a14:compatExt spid="_x0000_s26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54" name="Group Box 606" hidden="1">
              <a:extLst>
                <a:ext uri="{63B3BB69-23CF-44E3-9099-C40C66FF867C}">
                  <a14:compatExt spid="_x0000_s26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655" name="Group Box 607" hidden="1">
              <a:extLst>
                <a:ext uri="{63B3BB69-23CF-44E3-9099-C40C66FF867C}">
                  <a14:compatExt spid="_x0000_s2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56" name="Group Box 608" hidden="1">
              <a:extLst>
                <a:ext uri="{63B3BB69-23CF-44E3-9099-C40C66FF867C}">
                  <a14:compatExt spid="_x0000_s26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658" name="Group Box 610" hidden="1">
              <a:extLst>
                <a:ext uri="{63B3BB69-23CF-44E3-9099-C40C66FF867C}">
                  <a14:compatExt spid="_x0000_s2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664" name="Group Box 616" hidden="1">
              <a:extLst>
                <a:ext uri="{63B3BB69-23CF-44E3-9099-C40C66FF867C}">
                  <a14:compatExt spid="_x0000_s26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65" name="Group Box 617" hidden="1">
              <a:extLst>
                <a:ext uri="{63B3BB69-23CF-44E3-9099-C40C66FF867C}">
                  <a14:compatExt spid="_x0000_s26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666" name="Group Box 618" hidden="1">
              <a:extLst>
                <a:ext uri="{63B3BB69-23CF-44E3-9099-C40C66FF867C}">
                  <a14:compatExt spid="_x0000_s2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67" name="Group Box 619" hidden="1">
              <a:extLst>
                <a:ext uri="{63B3BB69-23CF-44E3-9099-C40C66FF867C}">
                  <a14:compatExt spid="_x0000_s2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68" name="Group Box 620" hidden="1">
              <a:extLst>
                <a:ext uri="{63B3BB69-23CF-44E3-9099-C40C66FF867C}">
                  <a14:compatExt spid="_x0000_s26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69" name="Group Box 621" hidden="1">
              <a:extLst>
                <a:ext uri="{63B3BB69-23CF-44E3-9099-C40C66FF867C}">
                  <a14:compatExt spid="_x0000_s26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70" name="Group Box 622" hidden="1">
              <a:extLst>
                <a:ext uri="{63B3BB69-23CF-44E3-9099-C40C66FF867C}">
                  <a14:compatExt spid="_x0000_s2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71" name="Group Box 623" hidden="1">
              <a:extLst>
                <a:ext uri="{63B3BB69-23CF-44E3-9099-C40C66FF867C}">
                  <a14:compatExt spid="_x0000_s2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72" name="Group Box 624" hidden="1">
              <a:extLst>
                <a:ext uri="{63B3BB69-23CF-44E3-9099-C40C66FF867C}">
                  <a14:compatExt spid="_x0000_s2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673" name="Group Box 625" hidden="1">
              <a:extLst>
                <a:ext uri="{63B3BB69-23CF-44E3-9099-C40C66FF867C}">
                  <a14:compatExt spid="_x0000_s2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74" name="Group Box 626" hidden="1">
              <a:extLst>
                <a:ext uri="{63B3BB69-23CF-44E3-9099-C40C66FF867C}">
                  <a14:compatExt spid="_x0000_s26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675" name="Group Box 627" hidden="1">
              <a:extLst>
                <a:ext uri="{63B3BB69-23CF-44E3-9099-C40C66FF867C}">
                  <a14:compatExt spid="_x0000_s2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76" name="Group Box 628" hidden="1">
              <a:extLst>
                <a:ext uri="{63B3BB69-23CF-44E3-9099-C40C66FF867C}">
                  <a14:compatExt spid="_x0000_s2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77" name="Group Box 629" hidden="1">
              <a:extLst>
                <a:ext uri="{63B3BB69-23CF-44E3-9099-C40C66FF867C}">
                  <a14:compatExt spid="_x0000_s26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78" name="Group Box 630" hidden="1">
              <a:extLst>
                <a:ext uri="{63B3BB69-23CF-44E3-9099-C40C66FF867C}">
                  <a14:compatExt spid="_x0000_s2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679" name="Group Box 631" hidden="1">
              <a:extLst>
                <a:ext uri="{63B3BB69-23CF-44E3-9099-C40C66FF867C}">
                  <a14:compatExt spid="_x0000_s26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80" name="Group Box 632" hidden="1">
              <a:extLst>
                <a:ext uri="{63B3BB69-23CF-44E3-9099-C40C66FF867C}">
                  <a14:compatExt spid="_x0000_s26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681" name="Group Box 633" hidden="1">
              <a:extLst>
                <a:ext uri="{63B3BB69-23CF-44E3-9099-C40C66FF867C}">
                  <a14:compatExt spid="_x0000_s2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82" name="Group Box 634" hidden="1">
              <a:extLst>
                <a:ext uri="{63B3BB69-23CF-44E3-9099-C40C66FF867C}">
                  <a14:compatExt spid="_x0000_s2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83" name="Group Box 635" hidden="1">
              <a:extLst>
                <a:ext uri="{63B3BB69-23CF-44E3-9099-C40C66FF867C}">
                  <a14:compatExt spid="_x0000_s26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84" name="Group Box 636" hidden="1">
              <a:extLst>
                <a:ext uri="{63B3BB69-23CF-44E3-9099-C40C66FF867C}">
                  <a14:compatExt spid="_x0000_s2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685" name="Group Box 637" hidden="1">
              <a:extLst>
                <a:ext uri="{63B3BB69-23CF-44E3-9099-C40C66FF867C}">
                  <a14:compatExt spid="_x0000_s26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86" name="Group Box 638" hidden="1">
              <a:extLst>
                <a:ext uri="{63B3BB69-23CF-44E3-9099-C40C66FF867C}">
                  <a14:compatExt spid="_x0000_s2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687" name="Group Box 639" hidden="1">
              <a:extLst>
                <a:ext uri="{63B3BB69-23CF-44E3-9099-C40C66FF867C}">
                  <a14:compatExt spid="_x0000_s26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88" name="Group Box 640" hidden="1">
              <a:extLst>
                <a:ext uri="{63B3BB69-23CF-44E3-9099-C40C66FF867C}">
                  <a14:compatExt spid="_x0000_s26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89" name="Group Box 641" hidden="1">
              <a:extLst>
                <a:ext uri="{63B3BB69-23CF-44E3-9099-C40C66FF867C}">
                  <a14:compatExt spid="_x0000_s26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90" name="Group Box 642" hidden="1">
              <a:extLst>
                <a:ext uri="{63B3BB69-23CF-44E3-9099-C40C66FF867C}">
                  <a14:compatExt spid="_x0000_s26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691" name="Group Box 643" hidden="1">
              <a:extLst>
                <a:ext uri="{63B3BB69-23CF-44E3-9099-C40C66FF867C}">
                  <a14:compatExt spid="_x0000_s26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92" name="Group Box 644" hidden="1">
              <a:extLst>
                <a:ext uri="{63B3BB69-23CF-44E3-9099-C40C66FF867C}">
                  <a14:compatExt spid="_x0000_s26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93" name="Group Box 645" hidden="1">
              <a:extLst>
                <a:ext uri="{63B3BB69-23CF-44E3-9099-C40C66FF867C}">
                  <a14:compatExt spid="_x0000_s26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94" name="Group Box 646" hidden="1">
              <a:extLst>
                <a:ext uri="{63B3BB69-23CF-44E3-9099-C40C66FF867C}">
                  <a14:compatExt spid="_x0000_s26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95" name="Group Box 647" hidden="1">
              <a:extLst>
                <a:ext uri="{63B3BB69-23CF-44E3-9099-C40C66FF867C}">
                  <a14:compatExt spid="_x0000_s26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696" name="Group Box 648" hidden="1">
              <a:extLst>
                <a:ext uri="{63B3BB69-23CF-44E3-9099-C40C66FF867C}">
                  <a14:compatExt spid="_x0000_s26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97" name="Group Box 649" hidden="1">
              <a:extLst>
                <a:ext uri="{63B3BB69-23CF-44E3-9099-C40C66FF867C}">
                  <a14:compatExt spid="_x0000_s26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699" name="Group Box 651" hidden="1">
              <a:extLst>
                <a:ext uri="{63B3BB69-23CF-44E3-9099-C40C66FF867C}">
                  <a14:compatExt spid="_x0000_s26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705" name="Group Box 657" hidden="1">
              <a:extLst>
                <a:ext uri="{63B3BB69-23CF-44E3-9099-C40C66FF867C}">
                  <a14:compatExt spid="_x0000_s2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06" name="Group Box 658" hidden="1">
              <a:extLst>
                <a:ext uri="{63B3BB69-23CF-44E3-9099-C40C66FF867C}">
                  <a14:compatExt spid="_x0000_s27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707" name="Group Box 659" hidden="1">
              <a:extLst>
                <a:ext uri="{63B3BB69-23CF-44E3-9099-C40C66FF867C}">
                  <a14:compatExt spid="_x0000_s27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08" name="Group Box 660" hidden="1">
              <a:extLst>
                <a:ext uri="{63B3BB69-23CF-44E3-9099-C40C66FF867C}">
                  <a14:compatExt spid="_x0000_s27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09" name="Group Box 661" hidden="1">
              <a:extLst>
                <a:ext uri="{63B3BB69-23CF-44E3-9099-C40C66FF867C}">
                  <a14:compatExt spid="_x0000_s27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10" name="Group Box 662" hidden="1">
              <a:extLst>
                <a:ext uri="{63B3BB69-23CF-44E3-9099-C40C66FF867C}">
                  <a14:compatExt spid="_x0000_s27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11" name="Group Box 663" hidden="1">
              <a:extLst>
                <a:ext uri="{63B3BB69-23CF-44E3-9099-C40C66FF867C}">
                  <a14:compatExt spid="_x0000_s27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12" name="Group Box 664" hidden="1">
              <a:extLst>
                <a:ext uri="{63B3BB69-23CF-44E3-9099-C40C66FF867C}">
                  <a14:compatExt spid="_x0000_s27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13" name="Group Box 665" hidden="1">
              <a:extLst>
                <a:ext uri="{63B3BB69-23CF-44E3-9099-C40C66FF867C}">
                  <a14:compatExt spid="_x0000_s27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714" name="Group Box 666" hidden="1">
              <a:extLst>
                <a:ext uri="{63B3BB69-23CF-44E3-9099-C40C66FF867C}">
                  <a14:compatExt spid="_x0000_s27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15" name="Group Box 667" hidden="1">
              <a:extLst>
                <a:ext uri="{63B3BB69-23CF-44E3-9099-C40C66FF867C}">
                  <a14:compatExt spid="_x0000_s27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716" name="Group Box 668" hidden="1">
              <a:extLst>
                <a:ext uri="{63B3BB69-23CF-44E3-9099-C40C66FF867C}">
                  <a14:compatExt spid="_x0000_s2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17" name="Group Box 669" hidden="1">
              <a:extLst>
                <a:ext uri="{63B3BB69-23CF-44E3-9099-C40C66FF867C}">
                  <a14:compatExt spid="_x0000_s27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18" name="Group Box 670" hidden="1">
              <a:extLst>
                <a:ext uri="{63B3BB69-23CF-44E3-9099-C40C66FF867C}">
                  <a14:compatExt spid="_x0000_s27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19" name="Group Box 671" hidden="1">
              <a:extLst>
                <a:ext uri="{63B3BB69-23CF-44E3-9099-C40C66FF867C}">
                  <a14:compatExt spid="_x0000_s27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720" name="Group Box 672" hidden="1">
              <a:extLst>
                <a:ext uri="{63B3BB69-23CF-44E3-9099-C40C66FF867C}">
                  <a14:compatExt spid="_x0000_s27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21" name="Group Box 673" hidden="1">
              <a:extLst>
                <a:ext uri="{63B3BB69-23CF-44E3-9099-C40C66FF867C}">
                  <a14:compatExt spid="_x0000_s27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722" name="Group Box 674" hidden="1">
              <a:extLst>
                <a:ext uri="{63B3BB69-23CF-44E3-9099-C40C66FF867C}">
                  <a14:compatExt spid="_x0000_s2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23" name="Group Box 675" hidden="1">
              <a:extLst>
                <a:ext uri="{63B3BB69-23CF-44E3-9099-C40C66FF867C}">
                  <a14:compatExt spid="_x0000_s2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24" name="Group Box 676" hidden="1">
              <a:extLst>
                <a:ext uri="{63B3BB69-23CF-44E3-9099-C40C66FF867C}">
                  <a14:compatExt spid="_x0000_s27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25" name="Group Box 677" hidden="1">
              <a:extLst>
                <a:ext uri="{63B3BB69-23CF-44E3-9099-C40C66FF867C}">
                  <a14:compatExt spid="_x0000_s2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342900</xdr:rowOff>
        </xdr:to>
        <xdr:sp macro="" textlink="">
          <xdr:nvSpPr>
            <xdr:cNvPr id="2726" name="Group Box 678" hidden="1">
              <a:extLst>
                <a:ext uri="{63B3BB69-23CF-44E3-9099-C40C66FF867C}">
                  <a14:compatExt spid="_x0000_s27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27" name="Group Box 679" hidden="1">
              <a:extLst>
                <a:ext uri="{63B3BB69-23CF-44E3-9099-C40C66FF867C}">
                  <a14:compatExt spid="_x0000_s27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728" name="Group Box 680" hidden="1">
              <a:extLst>
                <a:ext uri="{63B3BB69-23CF-44E3-9099-C40C66FF867C}">
                  <a14:compatExt spid="_x0000_s2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29" name="Group Box 681" hidden="1">
              <a:extLst>
                <a:ext uri="{63B3BB69-23CF-44E3-9099-C40C66FF867C}">
                  <a14:compatExt spid="_x0000_s27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30" name="Group Box 682" hidden="1">
              <a:extLst>
                <a:ext uri="{63B3BB69-23CF-44E3-9099-C40C66FF867C}">
                  <a14:compatExt spid="_x0000_s27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31" name="Group Box 683" hidden="1">
              <a:extLst>
                <a:ext uri="{63B3BB69-23CF-44E3-9099-C40C66FF867C}">
                  <a14:compatExt spid="_x0000_s2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732" name="Group Box 684" hidden="1">
              <a:extLst>
                <a:ext uri="{63B3BB69-23CF-44E3-9099-C40C66FF867C}">
                  <a14:compatExt spid="_x0000_s27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33" name="Group Box 685" hidden="1">
              <a:extLst>
                <a:ext uri="{63B3BB69-23CF-44E3-9099-C40C66FF867C}">
                  <a14:compatExt spid="_x0000_s27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34" name="Group Box 686" hidden="1">
              <a:extLst>
                <a:ext uri="{63B3BB69-23CF-44E3-9099-C40C66FF867C}">
                  <a14:compatExt spid="_x0000_s2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35" name="Group Box 687" hidden="1">
              <a:extLst>
                <a:ext uri="{63B3BB69-23CF-44E3-9099-C40C66FF867C}">
                  <a14:compatExt spid="_x0000_s27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36" name="Group Box 688" hidden="1">
              <a:extLst>
                <a:ext uri="{63B3BB69-23CF-44E3-9099-C40C66FF867C}">
                  <a14:compatExt spid="_x0000_s27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737" name="Group Box 689" hidden="1">
              <a:extLst>
                <a:ext uri="{63B3BB69-23CF-44E3-9099-C40C66FF867C}">
                  <a14:compatExt spid="_x0000_s27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38" name="Group Box 690" hidden="1">
              <a:extLst>
                <a:ext uri="{63B3BB69-23CF-44E3-9099-C40C66FF867C}">
                  <a14:compatExt spid="_x0000_s27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40" name="Group Box 692" hidden="1">
              <a:extLst>
                <a:ext uri="{63B3BB69-23CF-44E3-9099-C40C66FF867C}">
                  <a14:compatExt spid="_x0000_s27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746" name="Group Box 698" hidden="1">
              <a:extLst>
                <a:ext uri="{63B3BB69-23CF-44E3-9099-C40C66FF867C}">
                  <a14:compatExt spid="_x0000_s2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47" name="Group Box 699" hidden="1">
              <a:extLst>
                <a:ext uri="{63B3BB69-23CF-44E3-9099-C40C66FF867C}">
                  <a14:compatExt spid="_x0000_s2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748" name="Group Box 700" hidden="1">
              <a:extLst>
                <a:ext uri="{63B3BB69-23CF-44E3-9099-C40C66FF867C}">
                  <a14:compatExt spid="_x0000_s27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49" name="Group Box 701" hidden="1">
              <a:extLst>
                <a:ext uri="{63B3BB69-23CF-44E3-9099-C40C66FF867C}">
                  <a14:compatExt spid="_x0000_s27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50" name="Group Box 702" hidden="1">
              <a:extLst>
                <a:ext uri="{63B3BB69-23CF-44E3-9099-C40C66FF867C}">
                  <a14:compatExt spid="_x0000_s27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51" name="Group Box 703" hidden="1">
              <a:extLst>
                <a:ext uri="{63B3BB69-23CF-44E3-9099-C40C66FF867C}">
                  <a14:compatExt spid="_x0000_s27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52" name="Group Box 704" hidden="1">
              <a:extLst>
                <a:ext uri="{63B3BB69-23CF-44E3-9099-C40C66FF867C}">
                  <a14:compatExt spid="_x0000_s2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53" name="Group Box 705" hidden="1">
              <a:extLst>
                <a:ext uri="{63B3BB69-23CF-44E3-9099-C40C66FF867C}">
                  <a14:compatExt spid="_x0000_s2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54" name="Group Box 706" hidden="1">
              <a:extLst>
                <a:ext uri="{63B3BB69-23CF-44E3-9099-C40C66FF867C}">
                  <a14:compatExt spid="_x0000_s27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755" name="Group Box 707" hidden="1">
              <a:extLst>
                <a:ext uri="{63B3BB69-23CF-44E3-9099-C40C66FF867C}">
                  <a14:compatExt spid="_x0000_s27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56" name="Group Box 708" hidden="1">
              <a:extLst>
                <a:ext uri="{63B3BB69-23CF-44E3-9099-C40C66FF867C}">
                  <a14:compatExt spid="_x0000_s2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757" name="Group Box 709" hidden="1">
              <a:extLst>
                <a:ext uri="{63B3BB69-23CF-44E3-9099-C40C66FF867C}">
                  <a14:compatExt spid="_x0000_s27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58" name="Group Box 710" hidden="1">
              <a:extLst>
                <a:ext uri="{63B3BB69-23CF-44E3-9099-C40C66FF867C}">
                  <a14:compatExt spid="_x0000_s27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59" name="Group Box 711" hidden="1">
              <a:extLst>
                <a:ext uri="{63B3BB69-23CF-44E3-9099-C40C66FF867C}">
                  <a14:compatExt spid="_x0000_s27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60" name="Group Box 712" hidden="1">
              <a:extLst>
                <a:ext uri="{63B3BB69-23CF-44E3-9099-C40C66FF867C}">
                  <a14:compatExt spid="_x0000_s27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761" name="Group Box 713" hidden="1">
              <a:extLst>
                <a:ext uri="{63B3BB69-23CF-44E3-9099-C40C66FF867C}">
                  <a14:compatExt spid="_x0000_s27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62" name="Group Box 714" hidden="1">
              <a:extLst>
                <a:ext uri="{63B3BB69-23CF-44E3-9099-C40C66FF867C}">
                  <a14:compatExt spid="_x0000_s27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763" name="Group Box 715" hidden="1">
              <a:extLst>
                <a:ext uri="{63B3BB69-23CF-44E3-9099-C40C66FF867C}">
                  <a14:compatExt spid="_x0000_s27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64" name="Group Box 716" hidden="1">
              <a:extLst>
                <a:ext uri="{63B3BB69-23CF-44E3-9099-C40C66FF867C}">
                  <a14:compatExt spid="_x0000_s27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65" name="Group Box 717" hidden="1">
              <a:extLst>
                <a:ext uri="{63B3BB69-23CF-44E3-9099-C40C66FF867C}">
                  <a14:compatExt spid="_x0000_s27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66" name="Group Box 718" hidden="1">
              <a:extLst>
                <a:ext uri="{63B3BB69-23CF-44E3-9099-C40C66FF867C}">
                  <a14:compatExt spid="_x0000_s27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342900</xdr:rowOff>
        </xdr:to>
        <xdr:sp macro="" textlink="">
          <xdr:nvSpPr>
            <xdr:cNvPr id="2767" name="Group Box 719" hidden="1">
              <a:extLst>
                <a:ext uri="{63B3BB69-23CF-44E3-9099-C40C66FF867C}">
                  <a14:compatExt spid="_x0000_s27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68" name="Group Box 720" hidden="1">
              <a:extLst>
                <a:ext uri="{63B3BB69-23CF-44E3-9099-C40C66FF867C}">
                  <a14:compatExt spid="_x0000_s27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769" name="Group Box 721" hidden="1">
              <a:extLst>
                <a:ext uri="{63B3BB69-23CF-44E3-9099-C40C66FF867C}">
                  <a14:compatExt spid="_x0000_s27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70" name="Group Box 722" hidden="1">
              <a:extLst>
                <a:ext uri="{63B3BB69-23CF-44E3-9099-C40C66FF867C}">
                  <a14:compatExt spid="_x0000_s27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71" name="Group Box 723" hidden="1">
              <a:extLst>
                <a:ext uri="{63B3BB69-23CF-44E3-9099-C40C66FF867C}">
                  <a14:compatExt spid="_x0000_s2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72" name="Group Box 724" hidden="1">
              <a:extLst>
                <a:ext uri="{63B3BB69-23CF-44E3-9099-C40C66FF867C}">
                  <a14:compatExt spid="_x0000_s2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773" name="Group Box 725" hidden="1">
              <a:extLst>
                <a:ext uri="{63B3BB69-23CF-44E3-9099-C40C66FF867C}">
                  <a14:compatExt spid="_x0000_s27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74" name="Group Box 726" hidden="1">
              <a:extLst>
                <a:ext uri="{63B3BB69-23CF-44E3-9099-C40C66FF867C}">
                  <a14:compatExt spid="_x0000_s27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75" name="Group Box 727" hidden="1">
              <a:extLst>
                <a:ext uri="{63B3BB69-23CF-44E3-9099-C40C66FF867C}">
                  <a14:compatExt spid="_x0000_s27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76" name="Group Box 728" hidden="1">
              <a:extLst>
                <a:ext uri="{63B3BB69-23CF-44E3-9099-C40C66FF867C}">
                  <a14:compatExt spid="_x0000_s27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77" name="Group Box 729" hidden="1">
              <a:extLst>
                <a:ext uri="{63B3BB69-23CF-44E3-9099-C40C66FF867C}">
                  <a14:compatExt spid="_x0000_s27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327660</xdr:rowOff>
        </xdr:to>
        <xdr:sp macro="" textlink="">
          <xdr:nvSpPr>
            <xdr:cNvPr id="2778" name="Group Box 730" hidden="1">
              <a:extLst>
                <a:ext uri="{63B3BB69-23CF-44E3-9099-C40C66FF867C}">
                  <a14:compatExt spid="_x0000_s27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79" name="Group Box 731" hidden="1">
              <a:extLst>
                <a:ext uri="{63B3BB69-23CF-44E3-9099-C40C66FF867C}">
                  <a14:compatExt spid="_x0000_s27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81" name="Group Box 733" hidden="1">
              <a:extLst>
                <a:ext uri="{63B3BB69-23CF-44E3-9099-C40C66FF867C}">
                  <a14:compatExt spid="_x0000_s27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788" name="Group Box 740" hidden="1">
              <a:extLst>
                <a:ext uri="{63B3BB69-23CF-44E3-9099-C40C66FF867C}">
                  <a14:compatExt spid="_x0000_s27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795" name="Group Box 747" hidden="1">
              <a:extLst>
                <a:ext uri="{63B3BB69-23CF-44E3-9099-C40C66FF867C}">
                  <a14:compatExt spid="_x0000_s27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802" name="Group Box 754" hidden="1">
              <a:extLst>
                <a:ext uri="{63B3BB69-23CF-44E3-9099-C40C66FF867C}">
                  <a14:compatExt spid="_x0000_s28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808" name="Group Box 760" hidden="1">
              <a:extLst>
                <a:ext uri="{63B3BB69-23CF-44E3-9099-C40C66FF867C}">
                  <a14:compatExt spid="_x0000_s28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2816" name="Group Box 768" hidden="1">
              <a:extLst>
                <a:ext uri="{63B3BB69-23CF-44E3-9099-C40C66FF867C}">
                  <a14:compatExt spid="_x0000_s28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327660</xdr:rowOff>
        </xdr:to>
        <xdr:sp macro="" textlink="">
          <xdr:nvSpPr>
            <xdr:cNvPr id="2823" name="Group Box 775" hidden="1">
              <a:extLst>
                <a:ext uri="{63B3BB69-23CF-44E3-9099-C40C66FF867C}">
                  <a14:compatExt spid="_x0000_s28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327660</xdr:rowOff>
        </xdr:to>
        <xdr:sp macro="" textlink="">
          <xdr:nvSpPr>
            <xdr:cNvPr id="2829" name="Group Box 781" hidden="1">
              <a:extLst>
                <a:ext uri="{63B3BB69-23CF-44E3-9099-C40C66FF867C}">
                  <a14:compatExt spid="_x0000_s28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830" name="Group Box 782" hidden="1">
              <a:extLst>
                <a:ext uri="{63B3BB69-23CF-44E3-9099-C40C66FF867C}">
                  <a14:compatExt spid="_x0000_s28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832" name="Group Box 784" hidden="1">
              <a:extLst>
                <a:ext uri="{63B3BB69-23CF-44E3-9099-C40C66FF867C}">
                  <a14:compatExt spid="_x0000_s28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2845" name="Group Box 797" hidden="1">
              <a:extLst>
                <a:ext uri="{63B3BB69-23CF-44E3-9099-C40C66FF867C}">
                  <a14:compatExt spid="_x0000_s28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12</xdr:row>
          <xdr:rowOff>247650</xdr:rowOff>
        </xdr:from>
        <xdr:to>
          <xdr:col>7</xdr:col>
          <xdr:colOff>285750</xdr:colOff>
          <xdr:row>12</xdr:row>
          <xdr:rowOff>428625</xdr:rowOff>
        </xdr:to>
        <xdr:grpSp>
          <xdr:nvGrpSpPr>
            <xdr:cNvPr id="2" name="Gruppieren 1"/>
            <xdr:cNvGrpSpPr/>
          </xdr:nvGrpSpPr>
          <xdr:grpSpPr>
            <a:xfrm>
              <a:off x="4747260" y="4827270"/>
              <a:ext cx="2038350" cy="180975"/>
              <a:chOff x="4619628" y="4810125"/>
              <a:chExt cx="1971674" cy="180975"/>
            </a:xfrm>
          </xdr:grpSpPr>
          <xdr:sp macro="" textlink="">
            <xdr:nvSpPr>
              <xdr:cNvPr id="2815" name="Option Button 767" hidden="1">
                <a:extLst>
                  <a:ext uri="{63B3BB69-23CF-44E3-9099-C40C66FF867C}">
                    <a14:compatExt spid="_x0000_s2815"/>
                  </a:ext>
                </a:extLst>
              </xdr:cNvPr>
              <xdr:cNvSpPr/>
            </xdr:nvSpPr>
            <xdr:spPr bwMode="auto">
              <a:xfrm>
                <a:off x="4619628" y="4810125"/>
                <a:ext cx="1905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17" name="Option Button 769" hidden="1">
                <a:extLst>
                  <a:ext uri="{63B3BB69-23CF-44E3-9099-C40C66FF867C}">
                    <a14:compatExt spid="_x0000_s2817"/>
                  </a:ext>
                </a:extLst>
              </xdr:cNvPr>
              <xdr:cNvSpPr/>
            </xdr:nvSpPr>
            <xdr:spPr bwMode="auto">
              <a:xfrm>
                <a:off x="4972050" y="4810125"/>
                <a:ext cx="1905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18" name="Option Button 770" hidden="1">
                <a:extLst>
                  <a:ext uri="{63B3BB69-23CF-44E3-9099-C40C66FF867C}">
                    <a14:compatExt spid="_x0000_s2818"/>
                  </a:ext>
                </a:extLst>
              </xdr:cNvPr>
              <xdr:cNvSpPr/>
            </xdr:nvSpPr>
            <xdr:spPr bwMode="auto">
              <a:xfrm>
                <a:off x="5334000" y="4810125"/>
                <a:ext cx="1905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19" name="Option Button 771" hidden="1">
                <a:extLst>
                  <a:ext uri="{63B3BB69-23CF-44E3-9099-C40C66FF867C}">
                    <a14:compatExt spid="_x0000_s2819"/>
                  </a:ext>
                </a:extLst>
              </xdr:cNvPr>
              <xdr:cNvSpPr/>
            </xdr:nvSpPr>
            <xdr:spPr bwMode="auto">
              <a:xfrm>
                <a:off x="5695950" y="4810125"/>
                <a:ext cx="1905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20" name="Option Button 772" hidden="1">
                <a:extLst>
                  <a:ext uri="{63B3BB69-23CF-44E3-9099-C40C66FF867C}">
                    <a14:compatExt spid="_x0000_s2820"/>
                  </a:ext>
                </a:extLst>
              </xdr:cNvPr>
              <xdr:cNvSpPr/>
            </xdr:nvSpPr>
            <xdr:spPr bwMode="auto">
              <a:xfrm>
                <a:off x="6048375" y="4810125"/>
                <a:ext cx="1905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821" name="Option Button 773" hidden="1">
                <a:extLst>
                  <a:ext uri="{63B3BB69-23CF-44E3-9099-C40C66FF867C}">
                    <a14:compatExt spid="_x0000_s2821"/>
                  </a:ext>
                </a:extLst>
              </xdr:cNvPr>
              <xdr:cNvSpPr/>
            </xdr:nvSpPr>
            <xdr:spPr bwMode="auto">
              <a:xfrm>
                <a:off x="6400802" y="4810125"/>
                <a:ext cx="1905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198120</xdr:rowOff>
        </xdr:from>
        <xdr:to>
          <xdr:col>2</xdr:col>
          <xdr:colOff>266700</xdr:colOff>
          <xdr:row>8</xdr:row>
          <xdr:rowOff>381000</xdr:rowOff>
        </xdr:to>
        <xdr:sp macro="" textlink="">
          <xdr:nvSpPr>
            <xdr:cNvPr id="2846" name="Option Button 798" hidden="1">
              <a:extLst>
                <a:ext uri="{63B3BB69-23CF-44E3-9099-C40C66FF867C}">
                  <a14:compatExt spid="_x0000_s2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198120</xdr:rowOff>
        </xdr:from>
        <xdr:to>
          <xdr:col>3</xdr:col>
          <xdr:colOff>266700</xdr:colOff>
          <xdr:row>8</xdr:row>
          <xdr:rowOff>381000</xdr:rowOff>
        </xdr:to>
        <xdr:sp macro="" textlink="">
          <xdr:nvSpPr>
            <xdr:cNvPr id="2847" name="Option Button 799" hidden="1">
              <a:extLst>
                <a:ext uri="{63B3BB69-23CF-44E3-9099-C40C66FF867C}">
                  <a14:compatExt spid="_x0000_s2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198120</xdr:rowOff>
        </xdr:from>
        <xdr:to>
          <xdr:col>4</xdr:col>
          <xdr:colOff>274320</xdr:colOff>
          <xdr:row>8</xdr:row>
          <xdr:rowOff>381000</xdr:rowOff>
        </xdr:to>
        <xdr:sp macro="" textlink="">
          <xdr:nvSpPr>
            <xdr:cNvPr id="2848" name="Option Button 800" hidden="1">
              <a:extLst>
                <a:ext uri="{63B3BB69-23CF-44E3-9099-C40C66FF867C}">
                  <a14:compatExt spid="_x0000_s2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xdr:row>
          <xdr:rowOff>198120</xdr:rowOff>
        </xdr:from>
        <xdr:to>
          <xdr:col>5</xdr:col>
          <xdr:colOff>289560</xdr:colOff>
          <xdr:row>8</xdr:row>
          <xdr:rowOff>381000</xdr:rowOff>
        </xdr:to>
        <xdr:sp macro="" textlink="">
          <xdr:nvSpPr>
            <xdr:cNvPr id="2849" name="Option Button 801" hidden="1">
              <a:extLst>
                <a:ext uri="{63B3BB69-23CF-44E3-9099-C40C66FF867C}">
                  <a14:compatExt spid="_x0000_s2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8</xdr:row>
          <xdr:rowOff>198120</xdr:rowOff>
        </xdr:from>
        <xdr:to>
          <xdr:col>6</xdr:col>
          <xdr:colOff>289560</xdr:colOff>
          <xdr:row>8</xdr:row>
          <xdr:rowOff>381000</xdr:rowOff>
        </xdr:to>
        <xdr:sp macro="" textlink="">
          <xdr:nvSpPr>
            <xdr:cNvPr id="2850" name="Option Button 802" hidden="1">
              <a:extLst>
                <a:ext uri="{63B3BB69-23CF-44E3-9099-C40C66FF867C}">
                  <a14:compatExt spid="_x0000_s2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8</xdr:row>
          <xdr:rowOff>198120</xdr:rowOff>
        </xdr:from>
        <xdr:to>
          <xdr:col>7</xdr:col>
          <xdr:colOff>289560</xdr:colOff>
          <xdr:row>8</xdr:row>
          <xdr:rowOff>381000</xdr:rowOff>
        </xdr:to>
        <xdr:sp macro="" textlink="">
          <xdr:nvSpPr>
            <xdr:cNvPr id="2851" name="Option Button 803" hidden="1">
              <a:extLst>
                <a:ext uri="{63B3BB69-23CF-44E3-9099-C40C66FF867C}">
                  <a14:compatExt spid="_x0000_s2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327660</xdr:rowOff>
        </xdr:to>
        <xdr:sp macro="" textlink="">
          <xdr:nvSpPr>
            <xdr:cNvPr id="2861" name="Group Box 813" hidden="1">
              <a:extLst>
                <a:ext uri="{63B3BB69-23CF-44E3-9099-C40C66FF867C}">
                  <a14:compatExt spid="_x0000_s28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862" name="Group Box 814" hidden="1">
              <a:extLst>
                <a:ext uri="{63B3BB69-23CF-44E3-9099-C40C66FF867C}">
                  <a14:compatExt spid="_x0000_s28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259080</xdr:rowOff>
        </xdr:from>
        <xdr:to>
          <xdr:col>2</xdr:col>
          <xdr:colOff>266700</xdr:colOff>
          <xdr:row>14</xdr:row>
          <xdr:rowOff>441960</xdr:rowOff>
        </xdr:to>
        <xdr:sp macro="" textlink="">
          <xdr:nvSpPr>
            <xdr:cNvPr id="2863" name="Option Button 815" hidden="1">
              <a:extLst>
                <a:ext uri="{63B3BB69-23CF-44E3-9099-C40C66FF867C}">
                  <a14:compatExt spid="_x0000_s2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2864" name="Group Box 816" hidden="1">
              <a:extLst>
                <a:ext uri="{63B3BB69-23CF-44E3-9099-C40C66FF867C}">
                  <a14:compatExt spid="_x0000_s28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259080</xdr:rowOff>
        </xdr:from>
        <xdr:to>
          <xdr:col>3</xdr:col>
          <xdr:colOff>266700</xdr:colOff>
          <xdr:row>14</xdr:row>
          <xdr:rowOff>441960</xdr:rowOff>
        </xdr:to>
        <xdr:sp macro="" textlink="">
          <xdr:nvSpPr>
            <xdr:cNvPr id="2865" name="Option Button 817" hidden="1">
              <a:extLst>
                <a:ext uri="{63B3BB69-23CF-44E3-9099-C40C66FF867C}">
                  <a14:compatExt spid="_x0000_s2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14</xdr:row>
          <xdr:rowOff>259080</xdr:rowOff>
        </xdr:from>
        <xdr:to>
          <xdr:col>4</xdr:col>
          <xdr:colOff>274320</xdr:colOff>
          <xdr:row>14</xdr:row>
          <xdr:rowOff>441960</xdr:rowOff>
        </xdr:to>
        <xdr:sp macro="" textlink="">
          <xdr:nvSpPr>
            <xdr:cNvPr id="2866" name="Option Button 818" hidden="1">
              <a:extLst>
                <a:ext uri="{63B3BB69-23CF-44E3-9099-C40C66FF867C}">
                  <a14:compatExt spid="_x0000_s2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14</xdr:row>
          <xdr:rowOff>259080</xdr:rowOff>
        </xdr:from>
        <xdr:to>
          <xdr:col>5</xdr:col>
          <xdr:colOff>289560</xdr:colOff>
          <xdr:row>14</xdr:row>
          <xdr:rowOff>441960</xdr:rowOff>
        </xdr:to>
        <xdr:sp macro="" textlink="">
          <xdr:nvSpPr>
            <xdr:cNvPr id="2867" name="Option Button 819" hidden="1">
              <a:extLst>
                <a:ext uri="{63B3BB69-23CF-44E3-9099-C40C66FF867C}">
                  <a14:compatExt spid="_x0000_s2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14</xdr:row>
          <xdr:rowOff>259080</xdr:rowOff>
        </xdr:from>
        <xdr:to>
          <xdr:col>6</xdr:col>
          <xdr:colOff>289560</xdr:colOff>
          <xdr:row>14</xdr:row>
          <xdr:rowOff>441960</xdr:rowOff>
        </xdr:to>
        <xdr:sp macro="" textlink="">
          <xdr:nvSpPr>
            <xdr:cNvPr id="2868" name="Option Button 820" hidden="1">
              <a:extLst>
                <a:ext uri="{63B3BB69-23CF-44E3-9099-C40C66FF867C}">
                  <a14:compatExt spid="_x0000_s2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14</xdr:row>
          <xdr:rowOff>259080</xdr:rowOff>
        </xdr:from>
        <xdr:to>
          <xdr:col>7</xdr:col>
          <xdr:colOff>289560</xdr:colOff>
          <xdr:row>14</xdr:row>
          <xdr:rowOff>441960</xdr:rowOff>
        </xdr:to>
        <xdr:sp macro="" textlink="">
          <xdr:nvSpPr>
            <xdr:cNvPr id="2869" name="Option Button 821" hidden="1">
              <a:extLst>
                <a:ext uri="{63B3BB69-23CF-44E3-9099-C40C66FF867C}">
                  <a14:compatExt spid="_x0000_s2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4152900</xdr:colOff>
          <xdr:row>7</xdr:row>
          <xdr:rowOff>335280</xdr:rowOff>
        </xdr:from>
        <xdr:to>
          <xdr:col>8</xdr:col>
          <xdr:colOff>0</xdr:colOff>
          <xdr:row>9</xdr:row>
          <xdr:rowOff>0</xdr:rowOff>
        </xdr:to>
        <xdr:sp macro="" textlink="">
          <xdr:nvSpPr>
            <xdr:cNvPr id="2870" name="Group Box 822" hidden="1">
              <a:extLst>
                <a:ext uri="{63B3BB69-23CF-44E3-9099-C40C66FF867C}">
                  <a14:compatExt spid="_x0000_s28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4160520</xdr:colOff>
          <xdr:row>12</xdr:row>
          <xdr:rowOff>0</xdr:rowOff>
        </xdr:from>
        <xdr:to>
          <xdr:col>8</xdr:col>
          <xdr:colOff>0</xdr:colOff>
          <xdr:row>12</xdr:row>
          <xdr:rowOff>731520</xdr:rowOff>
        </xdr:to>
        <xdr:sp macro="" textlink="">
          <xdr:nvSpPr>
            <xdr:cNvPr id="2871" name="Group Box 823" hidden="1">
              <a:extLst>
                <a:ext uri="{63B3BB69-23CF-44E3-9099-C40C66FF867C}">
                  <a14:compatExt spid="_x0000_s28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4"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5"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15</xdr:row>
      <xdr:rowOff>98007</xdr:rowOff>
    </xdr:from>
    <xdr:to>
      <xdr:col>12</xdr:col>
      <xdr:colOff>396127</xdr:colOff>
      <xdr:row>22</xdr:row>
      <xdr:rowOff>101</xdr:rowOff>
    </xdr:to>
    <xdr:pic>
      <xdr:nvPicPr>
        <xdr:cNvPr id="6" name="Grafik 5"/>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xdr:from>
      <xdr:col>1</xdr:col>
      <xdr:colOff>2219986</xdr:colOff>
      <xdr:row>0</xdr:row>
      <xdr:rowOff>151146</xdr:rowOff>
    </xdr:from>
    <xdr:to>
      <xdr:col>1</xdr:col>
      <xdr:colOff>2550446</xdr:colOff>
      <xdr:row>1</xdr:row>
      <xdr:rowOff>230852</xdr:rowOff>
    </xdr:to>
    <xdr:pic>
      <xdr:nvPicPr>
        <xdr:cNvPr id="7" name="Grafik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30526" y="151146"/>
          <a:ext cx="330460" cy="2702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83820</xdr:colOff>
          <xdr:row>10</xdr:row>
          <xdr:rowOff>99060</xdr:rowOff>
        </xdr:from>
        <xdr:to>
          <xdr:col>2</xdr:col>
          <xdr:colOff>274320</xdr:colOff>
          <xdr:row>10</xdr:row>
          <xdr:rowOff>274320</xdr:rowOff>
        </xdr:to>
        <xdr:sp macro="" textlink="">
          <xdr:nvSpPr>
            <xdr:cNvPr id="11505" name="Option Button 241" hidden="1">
              <a:extLst>
                <a:ext uri="{63B3BB69-23CF-44E3-9099-C40C66FF867C}">
                  <a14:compatExt spid="_x0000_s1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11</xdr:row>
          <xdr:rowOff>0</xdr:rowOff>
        </xdr:to>
        <xdr:sp macro="" textlink="">
          <xdr:nvSpPr>
            <xdr:cNvPr id="11506" name="Group Box 242" hidden="1">
              <a:extLst>
                <a:ext uri="{63B3BB69-23CF-44E3-9099-C40C66FF867C}">
                  <a14:compatExt spid="_x0000_s11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99060</xdr:rowOff>
        </xdr:from>
        <xdr:to>
          <xdr:col>3</xdr:col>
          <xdr:colOff>274320</xdr:colOff>
          <xdr:row>10</xdr:row>
          <xdr:rowOff>274320</xdr:rowOff>
        </xdr:to>
        <xdr:sp macro="" textlink="">
          <xdr:nvSpPr>
            <xdr:cNvPr id="11507" name="Option Button 243" hidden="1">
              <a:extLst>
                <a:ext uri="{63B3BB69-23CF-44E3-9099-C40C66FF867C}">
                  <a14:compatExt spid="_x0000_s1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10</xdr:row>
          <xdr:rowOff>99060</xdr:rowOff>
        </xdr:from>
        <xdr:to>
          <xdr:col>4</xdr:col>
          <xdr:colOff>289560</xdr:colOff>
          <xdr:row>10</xdr:row>
          <xdr:rowOff>274320</xdr:rowOff>
        </xdr:to>
        <xdr:sp macro="" textlink="">
          <xdr:nvSpPr>
            <xdr:cNvPr id="11508" name="Option Button 244" hidden="1">
              <a:extLst>
                <a:ext uri="{63B3BB69-23CF-44E3-9099-C40C66FF867C}">
                  <a14:compatExt spid="_x0000_s1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10</xdr:row>
          <xdr:rowOff>99060</xdr:rowOff>
        </xdr:from>
        <xdr:to>
          <xdr:col>5</xdr:col>
          <xdr:colOff>274320</xdr:colOff>
          <xdr:row>10</xdr:row>
          <xdr:rowOff>266700</xdr:rowOff>
        </xdr:to>
        <xdr:sp macro="" textlink="">
          <xdr:nvSpPr>
            <xdr:cNvPr id="11509" name="Option Button 245" hidden="1">
              <a:extLst>
                <a:ext uri="{63B3BB69-23CF-44E3-9099-C40C66FF867C}">
                  <a14:compatExt spid="_x0000_s1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10</xdr:row>
          <xdr:rowOff>99060</xdr:rowOff>
        </xdr:from>
        <xdr:to>
          <xdr:col>6</xdr:col>
          <xdr:colOff>289560</xdr:colOff>
          <xdr:row>10</xdr:row>
          <xdr:rowOff>266700</xdr:rowOff>
        </xdr:to>
        <xdr:sp macro="" textlink="">
          <xdr:nvSpPr>
            <xdr:cNvPr id="11510" name="Option Button 246" hidden="1">
              <a:extLst>
                <a:ext uri="{63B3BB69-23CF-44E3-9099-C40C66FF867C}">
                  <a14:compatExt spid="_x0000_s1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99060</xdr:rowOff>
        </xdr:from>
        <xdr:to>
          <xdr:col>7</xdr:col>
          <xdr:colOff>289560</xdr:colOff>
          <xdr:row>10</xdr:row>
          <xdr:rowOff>266700</xdr:rowOff>
        </xdr:to>
        <xdr:sp macro="" textlink="">
          <xdr:nvSpPr>
            <xdr:cNvPr id="11511" name="Option Button 247" hidden="1">
              <a:extLst>
                <a:ext uri="{63B3BB69-23CF-44E3-9099-C40C66FF867C}">
                  <a14:compatExt spid="_x0000_s1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xdr:row>
          <xdr:rowOff>99060</xdr:rowOff>
        </xdr:from>
        <xdr:to>
          <xdr:col>2</xdr:col>
          <xdr:colOff>274320</xdr:colOff>
          <xdr:row>9</xdr:row>
          <xdr:rowOff>274320</xdr:rowOff>
        </xdr:to>
        <xdr:sp macro="" textlink="">
          <xdr:nvSpPr>
            <xdr:cNvPr id="11512" name="Option Button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8</xdr:col>
          <xdr:colOff>0</xdr:colOff>
          <xdr:row>10</xdr:row>
          <xdr:rowOff>175260</xdr:rowOff>
        </xdr:to>
        <xdr:sp macro="" textlink="">
          <xdr:nvSpPr>
            <xdr:cNvPr id="11513" name="Group Box 249" hidden="1">
              <a:extLst>
                <a:ext uri="{63B3BB69-23CF-44E3-9099-C40C66FF867C}">
                  <a14:compatExt spid="_x0000_s1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99060</xdr:rowOff>
        </xdr:from>
        <xdr:to>
          <xdr:col>3</xdr:col>
          <xdr:colOff>274320</xdr:colOff>
          <xdr:row>9</xdr:row>
          <xdr:rowOff>274320</xdr:rowOff>
        </xdr:to>
        <xdr:sp macro="" textlink="">
          <xdr:nvSpPr>
            <xdr:cNvPr id="11514" name="Option Button 250" hidden="1">
              <a:extLst>
                <a:ext uri="{63B3BB69-23CF-44E3-9099-C40C66FF867C}">
                  <a14:compatExt spid="_x0000_s1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9</xdr:row>
          <xdr:rowOff>99060</xdr:rowOff>
        </xdr:from>
        <xdr:to>
          <xdr:col>4</xdr:col>
          <xdr:colOff>289560</xdr:colOff>
          <xdr:row>9</xdr:row>
          <xdr:rowOff>274320</xdr:rowOff>
        </xdr:to>
        <xdr:sp macro="" textlink="">
          <xdr:nvSpPr>
            <xdr:cNvPr id="11515" name="Option Button 251" hidden="1">
              <a:extLst>
                <a:ext uri="{63B3BB69-23CF-44E3-9099-C40C66FF867C}">
                  <a14:compatExt spid="_x0000_s1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83820</xdr:rowOff>
        </xdr:from>
        <xdr:to>
          <xdr:col>5</xdr:col>
          <xdr:colOff>274320</xdr:colOff>
          <xdr:row>9</xdr:row>
          <xdr:rowOff>266700</xdr:rowOff>
        </xdr:to>
        <xdr:sp macro="" textlink="">
          <xdr:nvSpPr>
            <xdr:cNvPr id="11516" name="Option Button 252" hidden="1">
              <a:extLst>
                <a:ext uri="{63B3BB69-23CF-44E3-9099-C40C66FF867C}">
                  <a14:compatExt spid="_x0000_s1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xdr:row>
          <xdr:rowOff>83820</xdr:rowOff>
        </xdr:from>
        <xdr:to>
          <xdr:col>6</xdr:col>
          <xdr:colOff>289560</xdr:colOff>
          <xdr:row>9</xdr:row>
          <xdr:rowOff>266700</xdr:rowOff>
        </xdr:to>
        <xdr:sp macro="" textlink="">
          <xdr:nvSpPr>
            <xdr:cNvPr id="11517" name="Option Button 253" hidden="1">
              <a:extLst>
                <a:ext uri="{63B3BB69-23CF-44E3-9099-C40C66FF867C}">
                  <a14:compatExt spid="_x0000_s1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9</xdr:row>
          <xdr:rowOff>83820</xdr:rowOff>
        </xdr:from>
        <xdr:to>
          <xdr:col>7</xdr:col>
          <xdr:colOff>289560</xdr:colOff>
          <xdr:row>9</xdr:row>
          <xdr:rowOff>266700</xdr:rowOff>
        </xdr:to>
        <xdr:sp macro="" textlink="">
          <xdr:nvSpPr>
            <xdr:cNvPr id="11518" name="Option Button 254" hidden="1">
              <a:extLst>
                <a:ext uri="{63B3BB69-23CF-44E3-9099-C40C66FF867C}">
                  <a14:compatExt spid="_x0000_s1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11</xdr:row>
          <xdr:rowOff>99060</xdr:rowOff>
        </xdr:from>
        <xdr:to>
          <xdr:col>2</xdr:col>
          <xdr:colOff>274320</xdr:colOff>
          <xdr:row>11</xdr:row>
          <xdr:rowOff>274320</xdr:rowOff>
        </xdr:to>
        <xdr:sp macro="" textlink="">
          <xdr:nvSpPr>
            <xdr:cNvPr id="11519" name="Option Button 255" hidden="1">
              <a:extLst>
                <a:ext uri="{63B3BB69-23CF-44E3-9099-C40C66FF867C}">
                  <a14:compatExt spid="_x0000_s1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12</xdr:row>
          <xdr:rowOff>0</xdr:rowOff>
        </xdr:to>
        <xdr:sp macro="" textlink="">
          <xdr:nvSpPr>
            <xdr:cNvPr id="11520" name="Group Box 256" hidden="1">
              <a:extLst>
                <a:ext uri="{63B3BB69-23CF-44E3-9099-C40C66FF867C}">
                  <a14:compatExt spid="_x0000_s115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99060</xdr:rowOff>
        </xdr:from>
        <xdr:to>
          <xdr:col>3</xdr:col>
          <xdr:colOff>274320</xdr:colOff>
          <xdr:row>11</xdr:row>
          <xdr:rowOff>274320</xdr:rowOff>
        </xdr:to>
        <xdr:sp macro="" textlink="">
          <xdr:nvSpPr>
            <xdr:cNvPr id="11521" name="Option Button 257" hidden="1">
              <a:extLst>
                <a:ext uri="{63B3BB69-23CF-44E3-9099-C40C66FF867C}">
                  <a14:compatExt spid="_x0000_s1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11</xdr:row>
          <xdr:rowOff>99060</xdr:rowOff>
        </xdr:from>
        <xdr:to>
          <xdr:col>4</xdr:col>
          <xdr:colOff>289560</xdr:colOff>
          <xdr:row>11</xdr:row>
          <xdr:rowOff>274320</xdr:rowOff>
        </xdr:to>
        <xdr:sp macro="" textlink="">
          <xdr:nvSpPr>
            <xdr:cNvPr id="11522" name="Option Button 258" hidden="1">
              <a:extLst>
                <a:ext uri="{63B3BB69-23CF-44E3-9099-C40C66FF867C}">
                  <a14:compatExt spid="_x0000_s1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99060</xdr:rowOff>
        </xdr:from>
        <xdr:to>
          <xdr:col>5</xdr:col>
          <xdr:colOff>274320</xdr:colOff>
          <xdr:row>11</xdr:row>
          <xdr:rowOff>266700</xdr:rowOff>
        </xdr:to>
        <xdr:sp macro="" textlink="">
          <xdr:nvSpPr>
            <xdr:cNvPr id="11523" name="Option Button 259" hidden="1">
              <a:extLst>
                <a:ext uri="{63B3BB69-23CF-44E3-9099-C40C66FF867C}">
                  <a14:compatExt spid="_x0000_s1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11</xdr:row>
          <xdr:rowOff>99060</xdr:rowOff>
        </xdr:from>
        <xdr:to>
          <xdr:col>6</xdr:col>
          <xdr:colOff>289560</xdr:colOff>
          <xdr:row>11</xdr:row>
          <xdr:rowOff>266700</xdr:rowOff>
        </xdr:to>
        <xdr:sp macro="" textlink="">
          <xdr:nvSpPr>
            <xdr:cNvPr id="11524" name="Option Button 260" hidden="1">
              <a:extLst>
                <a:ext uri="{63B3BB69-23CF-44E3-9099-C40C66FF867C}">
                  <a14:compatExt spid="_x0000_s1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11</xdr:row>
          <xdr:rowOff>99060</xdr:rowOff>
        </xdr:from>
        <xdr:to>
          <xdr:col>7</xdr:col>
          <xdr:colOff>289560</xdr:colOff>
          <xdr:row>11</xdr:row>
          <xdr:rowOff>266700</xdr:rowOff>
        </xdr:to>
        <xdr:sp macro="" textlink="">
          <xdr:nvSpPr>
            <xdr:cNvPr id="11525" name="Option Button 261" hidden="1">
              <a:extLst>
                <a:ext uri="{63B3BB69-23CF-44E3-9099-C40C66FF867C}">
                  <a14:compatExt spid="_x0000_s1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327660</xdr:rowOff>
        </xdr:from>
        <xdr:to>
          <xdr:col>8</xdr:col>
          <xdr:colOff>0</xdr:colOff>
          <xdr:row>13</xdr:row>
          <xdr:rowOff>160020</xdr:rowOff>
        </xdr:to>
        <xdr:sp macro="" textlink="">
          <xdr:nvSpPr>
            <xdr:cNvPr id="11527" name="Group Box 263" hidden="1">
              <a:extLst>
                <a:ext uri="{63B3BB69-23CF-44E3-9099-C40C66FF867C}">
                  <a14:compatExt spid="_x0000_s11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xdr:row>
          <xdr:rowOff>99060</xdr:rowOff>
        </xdr:from>
        <xdr:to>
          <xdr:col>2</xdr:col>
          <xdr:colOff>274320</xdr:colOff>
          <xdr:row>5</xdr:row>
          <xdr:rowOff>274320</xdr:rowOff>
        </xdr:to>
        <xdr:sp macro="" textlink="">
          <xdr:nvSpPr>
            <xdr:cNvPr id="11533" name="Option Button 269" hidden="1">
              <a:extLst>
                <a:ext uri="{63B3BB69-23CF-44E3-9099-C40C66FF867C}">
                  <a14:compatExt spid="_x0000_s1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8</xdr:col>
          <xdr:colOff>0</xdr:colOff>
          <xdr:row>6</xdr:row>
          <xdr:rowOff>0</xdr:rowOff>
        </xdr:to>
        <xdr:sp macro="" textlink="">
          <xdr:nvSpPr>
            <xdr:cNvPr id="11534" name="Group Box 270" hidden="1">
              <a:extLst>
                <a:ext uri="{63B3BB69-23CF-44E3-9099-C40C66FF867C}">
                  <a14:compatExt spid="_x0000_s11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99060</xdr:rowOff>
        </xdr:from>
        <xdr:to>
          <xdr:col>3</xdr:col>
          <xdr:colOff>274320</xdr:colOff>
          <xdr:row>5</xdr:row>
          <xdr:rowOff>274320</xdr:rowOff>
        </xdr:to>
        <xdr:sp macro="" textlink="">
          <xdr:nvSpPr>
            <xdr:cNvPr id="11535" name="Option Button 271" hidden="1">
              <a:extLst>
                <a:ext uri="{63B3BB69-23CF-44E3-9099-C40C66FF867C}">
                  <a14:compatExt spid="_x0000_s1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xdr:row>
          <xdr:rowOff>99060</xdr:rowOff>
        </xdr:from>
        <xdr:to>
          <xdr:col>4</xdr:col>
          <xdr:colOff>289560</xdr:colOff>
          <xdr:row>5</xdr:row>
          <xdr:rowOff>274320</xdr:rowOff>
        </xdr:to>
        <xdr:sp macro="" textlink="">
          <xdr:nvSpPr>
            <xdr:cNvPr id="11536" name="Option Button 272" hidden="1">
              <a:extLst>
                <a:ext uri="{63B3BB69-23CF-44E3-9099-C40C66FF867C}">
                  <a14:compatExt spid="_x0000_s1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xdr:row>
          <xdr:rowOff>99060</xdr:rowOff>
        </xdr:from>
        <xdr:to>
          <xdr:col>5</xdr:col>
          <xdr:colOff>274320</xdr:colOff>
          <xdr:row>5</xdr:row>
          <xdr:rowOff>266700</xdr:rowOff>
        </xdr:to>
        <xdr:sp macro="" textlink="">
          <xdr:nvSpPr>
            <xdr:cNvPr id="11537" name="Option Button 273" hidden="1">
              <a:extLst>
                <a:ext uri="{63B3BB69-23CF-44E3-9099-C40C66FF867C}">
                  <a14:compatExt spid="_x0000_s1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5</xdr:row>
          <xdr:rowOff>99060</xdr:rowOff>
        </xdr:from>
        <xdr:to>
          <xdr:col>6</xdr:col>
          <xdr:colOff>289560</xdr:colOff>
          <xdr:row>5</xdr:row>
          <xdr:rowOff>266700</xdr:rowOff>
        </xdr:to>
        <xdr:sp macro="" textlink="">
          <xdr:nvSpPr>
            <xdr:cNvPr id="11538" name="Option Button 274" hidden="1">
              <a:extLst>
                <a:ext uri="{63B3BB69-23CF-44E3-9099-C40C66FF867C}">
                  <a14:compatExt spid="_x0000_s1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xdr:row>
          <xdr:rowOff>99060</xdr:rowOff>
        </xdr:from>
        <xdr:to>
          <xdr:col>7</xdr:col>
          <xdr:colOff>289560</xdr:colOff>
          <xdr:row>5</xdr:row>
          <xdr:rowOff>266700</xdr:rowOff>
        </xdr:to>
        <xdr:sp macro="" textlink="">
          <xdr:nvSpPr>
            <xdr:cNvPr id="11539" name="Option Button 275" hidden="1">
              <a:extLst>
                <a:ext uri="{63B3BB69-23CF-44E3-9099-C40C66FF867C}">
                  <a14:compatExt spid="_x0000_s1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xdr:row>
          <xdr:rowOff>99060</xdr:rowOff>
        </xdr:from>
        <xdr:to>
          <xdr:col>2</xdr:col>
          <xdr:colOff>274320</xdr:colOff>
          <xdr:row>6</xdr:row>
          <xdr:rowOff>274320</xdr:rowOff>
        </xdr:to>
        <xdr:sp macro="" textlink="">
          <xdr:nvSpPr>
            <xdr:cNvPr id="11540" name="Option Button 276" hidden="1">
              <a:extLst>
                <a:ext uri="{63B3BB69-23CF-44E3-9099-C40C66FF867C}">
                  <a14:compatExt spid="_x0000_s1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7</xdr:row>
          <xdr:rowOff>0</xdr:rowOff>
        </xdr:to>
        <xdr:sp macro="" textlink="">
          <xdr:nvSpPr>
            <xdr:cNvPr id="11541" name="Group Box 277" hidden="1">
              <a:extLst>
                <a:ext uri="{63B3BB69-23CF-44E3-9099-C40C66FF867C}">
                  <a14:compatExt spid="_x0000_s11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99060</xdr:rowOff>
        </xdr:from>
        <xdr:to>
          <xdr:col>3</xdr:col>
          <xdr:colOff>274320</xdr:colOff>
          <xdr:row>6</xdr:row>
          <xdr:rowOff>274320</xdr:rowOff>
        </xdr:to>
        <xdr:sp macro="" textlink="">
          <xdr:nvSpPr>
            <xdr:cNvPr id="11542" name="Option Button 278" hidden="1">
              <a:extLst>
                <a:ext uri="{63B3BB69-23CF-44E3-9099-C40C66FF867C}">
                  <a14:compatExt spid="_x0000_s1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xdr:row>
          <xdr:rowOff>99060</xdr:rowOff>
        </xdr:from>
        <xdr:to>
          <xdr:col>4</xdr:col>
          <xdr:colOff>289560</xdr:colOff>
          <xdr:row>6</xdr:row>
          <xdr:rowOff>274320</xdr:rowOff>
        </xdr:to>
        <xdr:sp macro="" textlink="">
          <xdr:nvSpPr>
            <xdr:cNvPr id="11543" name="Option Button 279" hidden="1">
              <a:extLst>
                <a:ext uri="{63B3BB69-23CF-44E3-9099-C40C66FF867C}">
                  <a14:compatExt spid="_x0000_s1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99060</xdr:rowOff>
        </xdr:from>
        <xdr:to>
          <xdr:col>5</xdr:col>
          <xdr:colOff>274320</xdr:colOff>
          <xdr:row>6</xdr:row>
          <xdr:rowOff>266700</xdr:rowOff>
        </xdr:to>
        <xdr:sp macro="" textlink="">
          <xdr:nvSpPr>
            <xdr:cNvPr id="11544" name="Option Button 280" hidden="1">
              <a:extLst>
                <a:ext uri="{63B3BB69-23CF-44E3-9099-C40C66FF867C}">
                  <a14:compatExt spid="_x0000_s1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99060</xdr:rowOff>
        </xdr:from>
        <xdr:to>
          <xdr:col>6</xdr:col>
          <xdr:colOff>289560</xdr:colOff>
          <xdr:row>6</xdr:row>
          <xdr:rowOff>266700</xdr:rowOff>
        </xdr:to>
        <xdr:sp macro="" textlink="">
          <xdr:nvSpPr>
            <xdr:cNvPr id="11545" name="Option Button 281" hidden="1">
              <a:extLst>
                <a:ext uri="{63B3BB69-23CF-44E3-9099-C40C66FF867C}">
                  <a14:compatExt spid="_x0000_s1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xdr:row>
          <xdr:rowOff>99060</xdr:rowOff>
        </xdr:from>
        <xdr:to>
          <xdr:col>7</xdr:col>
          <xdr:colOff>289560</xdr:colOff>
          <xdr:row>6</xdr:row>
          <xdr:rowOff>266700</xdr:rowOff>
        </xdr:to>
        <xdr:sp macro="" textlink="">
          <xdr:nvSpPr>
            <xdr:cNvPr id="11546" name="Option Button 282" hidden="1">
              <a:extLst>
                <a:ext uri="{63B3BB69-23CF-44E3-9099-C40C66FF867C}">
                  <a14:compatExt spid="_x0000_s1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xdr:row>
          <xdr:rowOff>99060</xdr:rowOff>
        </xdr:from>
        <xdr:to>
          <xdr:col>2</xdr:col>
          <xdr:colOff>274320</xdr:colOff>
          <xdr:row>7</xdr:row>
          <xdr:rowOff>274320</xdr:rowOff>
        </xdr:to>
        <xdr:sp macro="" textlink="">
          <xdr:nvSpPr>
            <xdr:cNvPr id="11547" name="Option Button 283" hidden="1">
              <a:extLst>
                <a:ext uri="{63B3BB69-23CF-44E3-9099-C40C66FF867C}">
                  <a14:compatExt spid="_x0000_s1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1548" name="Group Box 284" hidden="1">
              <a:extLst>
                <a:ext uri="{63B3BB69-23CF-44E3-9099-C40C66FF867C}">
                  <a14:compatExt spid="_x0000_s115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xdr:row>
          <xdr:rowOff>99060</xdr:rowOff>
        </xdr:from>
        <xdr:to>
          <xdr:col>3</xdr:col>
          <xdr:colOff>274320</xdr:colOff>
          <xdr:row>7</xdr:row>
          <xdr:rowOff>274320</xdr:rowOff>
        </xdr:to>
        <xdr:sp macro="" textlink="">
          <xdr:nvSpPr>
            <xdr:cNvPr id="11549" name="Option Button 285" hidden="1">
              <a:extLst>
                <a:ext uri="{63B3BB69-23CF-44E3-9099-C40C66FF867C}">
                  <a14:compatExt spid="_x0000_s1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7</xdr:row>
          <xdr:rowOff>99060</xdr:rowOff>
        </xdr:from>
        <xdr:to>
          <xdr:col>4</xdr:col>
          <xdr:colOff>289560</xdr:colOff>
          <xdr:row>7</xdr:row>
          <xdr:rowOff>274320</xdr:rowOff>
        </xdr:to>
        <xdr:sp macro="" textlink="">
          <xdr:nvSpPr>
            <xdr:cNvPr id="11550" name="Option Button 286" hidden="1">
              <a:extLst>
                <a:ext uri="{63B3BB69-23CF-44E3-9099-C40C66FF867C}">
                  <a14:compatExt spid="_x0000_s1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99060</xdr:rowOff>
        </xdr:from>
        <xdr:to>
          <xdr:col>5</xdr:col>
          <xdr:colOff>274320</xdr:colOff>
          <xdr:row>7</xdr:row>
          <xdr:rowOff>266700</xdr:rowOff>
        </xdr:to>
        <xdr:sp macro="" textlink="">
          <xdr:nvSpPr>
            <xdr:cNvPr id="11551" name="Option Button 287" hidden="1">
              <a:extLst>
                <a:ext uri="{63B3BB69-23CF-44E3-9099-C40C66FF867C}">
                  <a14:compatExt spid="_x0000_s1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xdr:row>
          <xdr:rowOff>99060</xdr:rowOff>
        </xdr:from>
        <xdr:to>
          <xdr:col>6</xdr:col>
          <xdr:colOff>289560</xdr:colOff>
          <xdr:row>7</xdr:row>
          <xdr:rowOff>266700</xdr:rowOff>
        </xdr:to>
        <xdr:sp macro="" textlink="">
          <xdr:nvSpPr>
            <xdr:cNvPr id="11552" name="Option Button 288" hidden="1">
              <a:extLst>
                <a:ext uri="{63B3BB69-23CF-44E3-9099-C40C66FF867C}">
                  <a14:compatExt spid="_x0000_s1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xdr:row>
          <xdr:rowOff>99060</xdr:rowOff>
        </xdr:from>
        <xdr:to>
          <xdr:col>7</xdr:col>
          <xdr:colOff>289560</xdr:colOff>
          <xdr:row>7</xdr:row>
          <xdr:rowOff>266700</xdr:rowOff>
        </xdr:to>
        <xdr:sp macro="" textlink="">
          <xdr:nvSpPr>
            <xdr:cNvPr id="11553" name="Option Button 289" hidden="1">
              <a:extLst>
                <a:ext uri="{63B3BB69-23CF-44E3-9099-C40C66FF867C}">
                  <a14:compatExt spid="_x0000_s1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8</xdr:row>
          <xdr:rowOff>99060</xdr:rowOff>
        </xdr:from>
        <xdr:to>
          <xdr:col>2</xdr:col>
          <xdr:colOff>274320</xdr:colOff>
          <xdr:row>8</xdr:row>
          <xdr:rowOff>274320</xdr:rowOff>
        </xdr:to>
        <xdr:sp macro="" textlink="">
          <xdr:nvSpPr>
            <xdr:cNvPr id="11554" name="Option Button 290" hidden="1">
              <a:extLst>
                <a:ext uri="{63B3BB69-23CF-44E3-9099-C40C66FF867C}">
                  <a14:compatExt spid="_x0000_s1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9</xdr:row>
          <xdr:rowOff>0</xdr:rowOff>
        </xdr:to>
        <xdr:sp macro="" textlink="">
          <xdr:nvSpPr>
            <xdr:cNvPr id="11555" name="Group Box 291" hidden="1">
              <a:extLst>
                <a:ext uri="{63B3BB69-23CF-44E3-9099-C40C66FF867C}">
                  <a14:compatExt spid="_x0000_s115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99060</xdr:rowOff>
        </xdr:from>
        <xdr:to>
          <xdr:col>3</xdr:col>
          <xdr:colOff>274320</xdr:colOff>
          <xdr:row>8</xdr:row>
          <xdr:rowOff>274320</xdr:rowOff>
        </xdr:to>
        <xdr:sp macro="" textlink="">
          <xdr:nvSpPr>
            <xdr:cNvPr id="11556" name="Option Button 292" hidden="1">
              <a:extLst>
                <a:ext uri="{63B3BB69-23CF-44E3-9099-C40C66FF867C}">
                  <a14:compatExt spid="_x0000_s1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8</xdr:row>
          <xdr:rowOff>99060</xdr:rowOff>
        </xdr:from>
        <xdr:to>
          <xdr:col>4</xdr:col>
          <xdr:colOff>289560</xdr:colOff>
          <xdr:row>8</xdr:row>
          <xdr:rowOff>274320</xdr:rowOff>
        </xdr:to>
        <xdr:sp macro="" textlink="">
          <xdr:nvSpPr>
            <xdr:cNvPr id="11557" name="Option Button 293" hidden="1">
              <a:extLst>
                <a:ext uri="{63B3BB69-23CF-44E3-9099-C40C66FF867C}">
                  <a14:compatExt spid="_x0000_s1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99060</xdr:rowOff>
        </xdr:from>
        <xdr:to>
          <xdr:col>5</xdr:col>
          <xdr:colOff>274320</xdr:colOff>
          <xdr:row>8</xdr:row>
          <xdr:rowOff>274320</xdr:rowOff>
        </xdr:to>
        <xdr:sp macro="" textlink="">
          <xdr:nvSpPr>
            <xdr:cNvPr id="11558" name="Option Button 294" hidden="1">
              <a:extLst>
                <a:ext uri="{63B3BB69-23CF-44E3-9099-C40C66FF867C}">
                  <a14:compatExt spid="_x0000_s1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8</xdr:row>
          <xdr:rowOff>99060</xdr:rowOff>
        </xdr:from>
        <xdr:to>
          <xdr:col>6</xdr:col>
          <xdr:colOff>289560</xdr:colOff>
          <xdr:row>8</xdr:row>
          <xdr:rowOff>274320</xdr:rowOff>
        </xdr:to>
        <xdr:sp macro="" textlink="">
          <xdr:nvSpPr>
            <xdr:cNvPr id="11559" name="Option Button 295" hidden="1">
              <a:extLst>
                <a:ext uri="{63B3BB69-23CF-44E3-9099-C40C66FF867C}">
                  <a14:compatExt spid="_x0000_s1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8</xdr:row>
          <xdr:rowOff>99060</xdr:rowOff>
        </xdr:from>
        <xdr:to>
          <xdr:col>7</xdr:col>
          <xdr:colOff>289560</xdr:colOff>
          <xdr:row>8</xdr:row>
          <xdr:rowOff>274320</xdr:rowOff>
        </xdr:to>
        <xdr:sp macro="" textlink="">
          <xdr:nvSpPr>
            <xdr:cNvPr id="11560" name="Option Button 296" hidden="1">
              <a:extLst>
                <a:ext uri="{63B3BB69-23CF-44E3-9099-C40C66FF867C}">
                  <a14:compatExt spid="_x0000_s1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76" name="Grafik 75">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1562" name="Group Box 298" hidden="1">
              <a:extLst>
                <a:ext uri="{63B3BB69-23CF-44E3-9099-C40C66FF867C}">
                  <a14:compatExt spid="_x0000_s11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13</xdr:row>
          <xdr:rowOff>335280</xdr:rowOff>
        </xdr:to>
        <xdr:sp macro="" textlink="">
          <xdr:nvSpPr>
            <xdr:cNvPr id="11569" name="Group Box 305" hidden="1">
              <a:extLst>
                <a:ext uri="{63B3BB69-23CF-44E3-9099-C40C66FF867C}">
                  <a14:compatExt spid="_x0000_s115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14</xdr:row>
          <xdr:rowOff>99060</xdr:rowOff>
        </xdr:from>
        <xdr:to>
          <xdr:col>2</xdr:col>
          <xdr:colOff>274320</xdr:colOff>
          <xdr:row>14</xdr:row>
          <xdr:rowOff>274320</xdr:rowOff>
        </xdr:to>
        <xdr:sp macro="" textlink="">
          <xdr:nvSpPr>
            <xdr:cNvPr id="11575" name="Option Button 311" hidden="1">
              <a:extLst>
                <a:ext uri="{63B3BB69-23CF-44E3-9099-C40C66FF867C}">
                  <a14:compatExt spid="_x0000_s1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14</xdr:row>
          <xdr:rowOff>335280</xdr:rowOff>
        </xdr:to>
        <xdr:sp macro="" textlink="">
          <xdr:nvSpPr>
            <xdr:cNvPr id="11576" name="Group Box 312" hidden="1">
              <a:extLst>
                <a:ext uri="{63B3BB69-23CF-44E3-9099-C40C66FF867C}">
                  <a14:compatExt spid="_x0000_s115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14</xdr:row>
          <xdr:rowOff>99060</xdr:rowOff>
        </xdr:from>
        <xdr:to>
          <xdr:col>3</xdr:col>
          <xdr:colOff>274320</xdr:colOff>
          <xdr:row>14</xdr:row>
          <xdr:rowOff>274320</xdr:rowOff>
        </xdr:to>
        <xdr:sp macro="" textlink="">
          <xdr:nvSpPr>
            <xdr:cNvPr id="11577" name="Option Button 313" hidden="1">
              <a:extLst>
                <a:ext uri="{63B3BB69-23CF-44E3-9099-C40C66FF867C}">
                  <a14:compatExt spid="_x0000_s1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14</xdr:row>
          <xdr:rowOff>99060</xdr:rowOff>
        </xdr:from>
        <xdr:to>
          <xdr:col>4</xdr:col>
          <xdr:colOff>289560</xdr:colOff>
          <xdr:row>14</xdr:row>
          <xdr:rowOff>274320</xdr:rowOff>
        </xdr:to>
        <xdr:sp macro="" textlink="">
          <xdr:nvSpPr>
            <xdr:cNvPr id="11578" name="Option Button 314" hidden="1">
              <a:extLst>
                <a:ext uri="{63B3BB69-23CF-44E3-9099-C40C66FF867C}">
                  <a14:compatExt spid="_x0000_s1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14</xdr:row>
          <xdr:rowOff>99060</xdr:rowOff>
        </xdr:from>
        <xdr:to>
          <xdr:col>5</xdr:col>
          <xdr:colOff>274320</xdr:colOff>
          <xdr:row>14</xdr:row>
          <xdr:rowOff>266700</xdr:rowOff>
        </xdr:to>
        <xdr:sp macro="" textlink="">
          <xdr:nvSpPr>
            <xdr:cNvPr id="11579" name="Option Button 315" hidden="1">
              <a:extLst>
                <a:ext uri="{63B3BB69-23CF-44E3-9099-C40C66FF867C}">
                  <a14:compatExt spid="_x0000_s1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14</xdr:row>
          <xdr:rowOff>99060</xdr:rowOff>
        </xdr:from>
        <xdr:to>
          <xdr:col>6</xdr:col>
          <xdr:colOff>289560</xdr:colOff>
          <xdr:row>14</xdr:row>
          <xdr:rowOff>266700</xdr:rowOff>
        </xdr:to>
        <xdr:sp macro="" textlink="">
          <xdr:nvSpPr>
            <xdr:cNvPr id="11580" name="Option Button 316" hidden="1">
              <a:extLst>
                <a:ext uri="{63B3BB69-23CF-44E3-9099-C40C66FF867C}">
                  <a14:compatExt spid="_x0000_s1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14</xdr:row>
          <xdr:rowOff>99060</xdr:rowOff>
        </xdr:from>
        <xdr:to>
          <xdr:col>7</xdr:col>
          <xdr:colOff>289560</xdr:colOff>
          <xdr:row>14</xdr:row>
          <xdr:rowOff>266700</xdr:rowOff>
        </xdr:to>
        <xdr:sp macro="" textlink="">
          <xdr:nvSpPr>
            <xdr:cNvPr id="11581" name="Option Button 317" hidden="1">
              <a:extLst>
                <a:ext uri="{63B3BB69-23CF-44E3-9099-C40C66FF867C}">
                  <a14:compatExt spid="_x0000_s1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8</xdr:col>
          <xdr:colOff>0</xdr:colOff>
          <xdr:row>16</xdr:row>
          <xdr:rowOff>152400</xdr:rowOff>
        </xdr:to>
        <xdr:sp macro="" textlink="">
          <xdr:nvSpPr>
            <xdr:cNvPr id="11583" name="Group Box 319" hidden="1">
              <a:extLst>
                <a:ext uri="{63B3BB69-23CF-44E3-9099-C40C66FF867C}">
                  <a14:compatExt spid="_x0000_s1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1594" name="Group Box 330" hidden="1">
              <a:extLst>
                <a:ext uri="{63B3BB69-23CF-44E3-9099-C40C66FF867C}">
                  <a14:compatExt spid="_x0000_s11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1601" name="Group Box 337" hidden="1">
              <a:extLst>
                <a:ext uri="{63B3BB69-23CF-44E3-9099-C40C66FF867C}">
                  <a14:compatExt spid="_x0000_s11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13</xdr:row>
          <xdr:rowOff>175260</xdr:rowOff>
        </xdr:from>
        <xdr:to>
          <xdr:col>2</xdr:col>
          <xdr:colOff>274320</xdr:colOff>
          <xdr:row>13</xdr:row>
          <xdr:rowOff>350520</xdr:rowOff>
        </xdr:to>
        <xdr:sp macro="" textlink="">
          <xdr:nvSpPr>
            <xdr:cNvPr id="11620" name="Option Button 356" hidden="1">
              <a:extLst>
                <a:ext uri="{63B3BB69-23CF-44E3-9099-C40C66FF867C}">
                  <a14:compatExt spid="_x0000_s1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13</xdr:row>
          <xdr:rowOff>335280</xdr:rowOff>
        </xdr:to>
        <xdr:sp macro="" textlink="">
          <xdr:nvSpPr>
            <xdr:cNvPr id="11621" name="Group Box 357" hidden="1">
              <a:extLst>
                <a:ext uri="{63B3BB69-23CF-44E3-9099-C40C66FF867C}">
                  <a14:compatExt spid="_x0000_s116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13</xdr:row>
          <xdr:rowOff>175260</xdr:rowOff>
        </xdr:from>
        <xdr:to>
          <xdr:col>3</xdr:col>
          <xdr:colOff>274320</xdr:colOff>
          <xdr:row>13</xdr:row>
          <xdr:rowOff>350520</xdr:rowOff>
        </xdr:to>
        <xdr:sp macro="" textlink="">
          <xdr:nvSpPr>
            <xdr:cNvPr id="11622" name="Option Button 358" hidden="1">
              <a:extLst>
                <a:ext uri="{63B3BB69-23CF-44E3-9099-C40C66FF867C}">
                  <a14:compatExt spid="_x0000_s1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13</xdr:row>
          <xdr:rowOff>175260</xdr:rowOff>
        </xdr:from>
        <xdr:to>
          <xdr:col>4</xdr:col>
          <xdr:colOff>289560</xdr:colOff>
          <xdr:row>13</xdr:row>
          <xdr:rowOff>350520</xdr:rowOff>
        </xdr:to>
        <xdr:sp macro="" textlink="">
          <xdr:nvSpPr>
            <xdr:cNvPr id="11623" name="Option Button 359" hidden="1">
              <a:extLst>
                <a:ext uri="{63B3BB69-23CF-44E3-9099-C40C66FF867C}">
                  <a14:compatExt spid="_x0000_s1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13</xdr:row>
          <xdr:rowOff>175260</xdr:rowOff>
        </xdr:from>
        <xdr:to>
          <xdr:col>5</xdr:col>
          <xdr:colOff>274320</xdr:colOff>
          <xdr:row>13</xdr:row>
          <xdr:rowOff>342900</xdr:rowOff>
        </xdr:to>
        <xdr:sp macro="" textlink="">
          <xdr:nvSpPr>
            <xdr:cNvPr id="11624" name="Option Button 360" hidden="1">
              <a:extLst>
                <a:ext uri="{63B3BB69-23CF-44E3-9099-C40C66FF867C}">
                  <a14:compatExt spid="_x0000_s1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13</xdr:row>
          <xdr:rowOff>175260</xdr:rowOff>
        </xdr:from>
        <xdr:to>
          <xdr:col>6</xdr:col>
          <xdr:colOff>289560</xdr:colOff>
          <xdr:row>13</xdr:row>
          <xdr:rowOff>342900</xdr:rowOff>
        </xdr:to>
        <xdr:sp macro="" textlink="">
          <xdr:nvSpPr>
            <xdr:cNvPr id="11625" name="Option Button 361" hidden="1">
              <a:extLst>
                <a:ext uri="{63B3BB69-23CF-44E3-9099-C40C66FF867C}">
                  <a14:compatExt spid="_x0000_s1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13</xdr:row>
          <xdr:rowOff>175260</xdr:rowOff>
        </xdr:from>
        <xdr:to>
          <xdr:col>7</xdr:col>
          <xdr:colOff>289560</xdr:colOff>
          <xdr:row>13</xdr:row>
          <xdr:rowOff>342900</xdr:rowOff>
        </xdr:to>
        <xdr:sp macro="" textlink="">
          <xdr:nvSpPr>
            <xdr:cNvPr id="11626" name="Option Button 362" hidden="1">
              <a:extLst>
                <a:ext uri="{63B3BB69-23CF-44E3-9099-C40C66FF867C}">
                  <a14:compatExt spid="_x0000_s1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1628" name="Group Box 364" hidden="1">
              <a:extLst>
                <a:ext uri="{63B3BB69-23CF-44E3-9099-C40C66FF867C}">
                  <a14:compatExt spid="_x0000_s11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12</xdr:row>
          <xdr:rowOff>175260</xdr:rowOff>
        </xdr:from>
        <xdr:to>
          <xdr:col>2</xdr:col>
          <xdr:colOff>274320</xdr:colOff>
          <xdr:row>12</xdr:row>
          <xdr:rowOff>342900</xdr:rowOff>
        </xdr:to>
        <xdr:sp macro="" textlink="">
          <xdr:nvSpPr>
            <xdr:cNvPr id="11629" name="Option Button 365" hidden="1">
              <a:extLst>
                <a:ext uri="{63B3BB69-23CF-44E3-9099-C40C66FF867C}">
                  <a14:compatExt spid="_x0000_s1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1630" name="Group Box 366" hidden="1">
              <a:extLst>
                <a:ext uri="{63B3BB69-23CF-44E3-9099-C40C66FF867C}">
                  <a14:compatExt spid="_x0000_s11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12</xdr:row>
          <xdr:rowOff>175260</xdr:rowOff>
        </xdr:from>
        <xdr:to>
          <xdr:col>3</xdr:col>
          <xdr:colOff>274320</xdr:colOff>
          <xdr:row>12</xdr:row>
          <xdr:rowOff>342900</xdr:rowOff>
        </xdr:to>
        <xdr:sp macro="" textlink="">
          <xdr:nvSpPr>
            <xdr:cNvPr id="11631" name="Option Button 367" hidden="1">
              <a:extLst>
                <a:ext uri="{63B3BB69-23CF-44E3-9099-C40C66FF867C}">
                  <a14:compatExt spid="_x0000_s1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12</xdr:row>
          <xdr:rowOff>175260</xdr:rowOff>
        </xdr:from>
        <xdr:to>
          <xdr:col>4</xdr:col>
          <xdr:colOff>289560</xdr:colOff>
          <xdr:row>12</xdr:row>
          <xdr:rowOff>342900</xdr:rowOff>
        </xdr:to>
        <xdr:sp macro="" textlink="">
          <xdr:nvSpPr>
            <xdr:cNvPr id="11632" name="Option Button 368" hidden="1">
              <a:extLst>
                <a:ext uri="{63B3BB69-23CF-44E3-9099-C40C66FF867C}">
                  <a14:compatExt spid="_x0000_s1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12</xdr:row>
          <xdr:rowOff>175260</xdr:rowOff>
        </xdr:from>
        <xdr:to>
          <xdr:col>5</xdr:col>
          <xdr:colOff>274320</xdr:colOff>
          <xdr:row>12</xdr:row>
          <xdr:rowOff>342900</xdr:rowOff>
        </xdr:to>
        <xdr:sp macro="" textlink="">
          <xdr:nvSpPr>
            <xdr:cNvPr id="11633" name="Option Button 369" hidden="1">
              <a:extLst>
                <a:ext uri="{63B3BB69-23CF-44E3-9099-C40C66FF867C}">
                  <a14:compatExt spid="_x0000_s1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xdr:row>
          <xdr:rowOff>175260</xdr:rowOff>
        </xdr:from>
        <xdr:to>
          <xdr:col>6</xdr:col>
          <xdr:colOff>289560</xdr:colOff>
          <xdr:row>12</xdr:row>
          <xdr:rowOff>342900</xdr:rowOff>
        </xdr:to>
        <xdr:sp macro="" textlink="">
          <xdr:nvSpPr>
            <xdr:cNvPr id="11634" name="Option Button 370" hidden="1">
              <a:extLst>
                <a:ext uri="{63B3BB69-23CF-44E3-9099-C40C66FF867C}">
                  <a14:compatExt spid="_x0000_s1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12</xdr:row>
          <xdr:rowOff>175260</xdr:rowOff>
        </xdr:from>
        <xdr:to>
          <xdr:col>7</xdr:col>
          <xdr:colOff>289560</xdr:colOff>
          <xdr:row>12</xdr:row>
          <xdr:rowOff>342900</xdr:rowOff>
        </xdr:to>
        <xdr:sp macro="" textlink="">
          <xdr:nvSpPr>
            <xdr:cNvPr id="11635" name="Option Button 371" hidden="1">
              <a:extLst>
                <a:ext uri="{63B3BB69-23CF-44E3-9099-C40C66FF867C}">
                  <a14:compatExt spid="_x0000_s1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31505220-21ED-4233-AFB3-82F3CF94B068}"/>
            </a:ext>
          </a:extLst>
        </xdr:cNvPr>
        <xdr:cNvSpPr/>
      </xdr:nvSpPr>
      <xdr:spPr>
        <a:xfrm>
          <a:off x="9040881" y="128351"/>
          <a:ext cx="1476000"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1A50F094-EA13-4887-91DC-E46F7821C20C}"/>
            </a:ext>
          </a:extLst>
        </xdr:cNvPr>
        <xdr:cNvSpPr/>
      </xdr:nvSpPr>
      <xdr:spPr>
        <a:xfrm flipH="1">
          <a:off x="751049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121"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122"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130626</xdr:colOff>
      <xdr:row>13</xdr:row>
      <xdr:rowOff>44868</xdr:rowOff>
    </xdr:from>
    <xdr:to>
      <xdr:col>12</xdr:col>
      <xdr:colOff>377077</xdr:colOff>
      <xdr:row>19</xdr:row>
      <xdr:rowOff>137462</xdr:rowOff>
    </xdr:to>
    <xdr:pic>
      <xdr:nvPicPr>
        <xdr:cNvPr id="123" name="Grafik 122"/>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22426" y="3873918"/>
          <a:ext cx="1770451" cy="1235594"/>
        </a:xfrm>
        <a:prstGeom prst="rect">
          <a:avLst/>
        </a:prstGeom>
      </xdr:spPr>
    </xdr:pic>
    <xdr:clientData/>
  </xdr:twoCellAnchor>
  <xdr:twoCellAnchor>
    <xdr:from>
      <xdr:col>1</xdr:col>
      <xdr:colOff>1466850</xdr:colOff>
      <xdr:row>0</xdr:row>
      <xdr:rowOff>156845</xdr:rowOff>
    </xdr:from>
    <xdr:to>
      <xdr:col>1</xdr:col>
      <xdr:colOff>1796714</xdr:colOff>
      <xdr:row>1</xdr:row>
      <xdr:rowOff>239945</xdr:rowOff>
    </xdr:to>
    <xdr:pic>
      <xdr:nvPicPr>
        <xdr:cNvPr id="5" name="Grafik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62150" y="156845"/>
          <a:ext cx="329864" cy="273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13</xdr:row>
          <xdr:rowOff>152400</xdr:rowOff>
        </xdr:to>
        <xdr:sp macro="" textlink="">
          <xdr:nvSpPr>
            <xdr:cNvPr id="12460" name="Group Box 172" hidden="1">
              <a:extLst>
                <a:ext uri="{63B3BB69-23CF-44E3-9099-C40C66FF867C}">
                  <a14:compatExt spid="_x0000_s124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xdr:row>
          <xdr:rowOff>99060</xdr:rowOff>
        </xdr:from>
        <xdr:to>
          <xdr:col>2</xdr:col>
          <xdr:colOff>289560</xdr:colOff>
          <xdr:row>5</xdr:row>
          <xdr:rowOff>274320</xdr:rowOff>
        </xdr:to>
        <xdr:sp macro="" textlink="">
          <xdr:nvSpPr>
            <xdr:cNvPr id="12466" name="Option Button 178" hidden="1">
              <a:extLst>
                <a:ext uri="{63B3BB69-23CF-44E3-9099-C40C66FF867C}">
                  <a14:compatExt spid="_x0000_s1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8</xdr:col>
          <xdr:colOff>0</xdr:colOff>
          <xdr:row>6</xdr:row>
          <xdr:rowOff>0</xdr:rowOff>
        </xdr:to>
        <xdr:sp macro="" textlink="">
          <xdr:nvSpPr>
            <xdr:cNvPr id="12467" name="Group Box 179" hidden="1">
              <a:extLst>
                <a:ext uri="{63B3BB69-23CF-44E3-9099-C40C66FF867C}">
                  <a14:compatExt spid="_x0000_s124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99060</xdr:rowOff>
        </xdr:from>
        <xdr:to>
          <xdr:col>3</xdr:col>
          <xdr:colOff>274320</xdr:colOff>
          <xdr:row>5</xdr:row>
          <xdr:rowOff>274320</xdr:rowOff>
        </xdr:to>
        <xdr:sp macro="" textlink="">
          <xdr:nvSpPr>
            <xdr:cNvPr id="12468" name="Option Button 180" hidden="1">
              <a:extLst>
                <a:ext uri="{63B3BB69-23CF-44E3-9099-C40C66FF867C}">
                  <a14:compatExt spid="_x0000_s1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99060</xdr:rowOff>
        </xdr:from>
        <xdr:to>
          <xdr:col>4</xdr:col>
          <xdr:colOff>274320</xdr:colOff>
          <xdr:row>5</xdr:row>
          <xdr:rowOff>274320</xdr:rowOff>
        </xdr:to>
        <xdr:sp macro="" textlink="">
          <xdr:nvSpPr>
            <xdr:cNvPr id="12469" name="Option Button 181" hidden="1">
              <a:extLst>
                <a:ext uri="{63B3BB69-23CF-44E3-9099-C40C66FF867C}">
                  <a14:compatExt spid="_x0000_s1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xdr:row>
          <xdr:rowOff>99060</xdr:rowOff>
        </xdr:from>
        <xdr:to>
          <xdr:col>5</xdr:col>
          <xdr:colOff>274320</xdr:colOff>
          <xdr:row>5</xdr:row>
          <xdr:rowOff>274320</xdr:rowOff>
        </xdr:to>
        <xdr:sp macro="" textlink="">
          <xdr:nvSpPr>
            <xdr:cNvPr id="12470" name="Option Button 182" hidden="1">
              <a:extLst>
                <a:ext uri="{63B3BB69-23CF-44E3-9099-C40C66FF867C}">
                  <a14:compatExt spid="_x0000_s1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xdr:row>
          <xdr:rowOff>99060</xdr:rowOff>
        </xdr:from>
        <xdr:to>
          <xdr:col>6</xdr:col>
          <xdr:colOff>274320</xdr:colOff>
          <xdr:row>5</xdr:row>
          <xdr:rowOff>274320</xdr:rowOff>
        </xdr:to>
        <xdr:sp macro="" textlink="">
          <xdr:nvSpPr>
            <xdr:cNvPr id="12471" name="Option Button 183" hidden="1">
              <a:extLst>
                <a:ext uri="{63B3BB69-23CF-44E3-9099-C40C66FF867C}">
                  <a14:compatExt spid="_x0000_s1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xdr:row>
          <xdr:rowOff>99060</xdr:rowOff>
        </xdr:from>
        <xdr:to>
          <xdr:col>7</xdr:col>
          <xdr:colOff>289560</xdr:colOff>
          <xdr:row>5</xdr:row>
          <xdr:rowOff>266700</xdr:rowOff>
        </xdr:to>
        <xdr:sp macro="" textlink="">
          <xdr:nvSpPr>
            <xdr:cNvPr id="12472" name="Option Button 184" hidden="1">
              <a:extLst>
                <a:ext uri="{63B3BB69-23CF-44E3-9099-C40C66FF867C}">
                  <a14:compatExt spid="_x0000_s1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xdr:row>
          <xdr:rowOff>160020</xdr:rowOff>
        </xdr:from>
        <xdr:to>
          <xdr:col>2</xdr:col>
          <xdr:colOff>289560</xdr:colOff>
          <xdr:row>6</xdr:row>
          <xdr:rowOff>342900</xdr:rowOff>
        </xdr:to>
        <xdr:sp macro="" textlink="">
          <xdr:nvSpPr>
            <xdr:cNvPr id="12473" name="Option Button 185" hidden="1">
              <a:extLst>
                <a:ext uri="{63B3BB69-23CF-44E3-9099-C40C66FF867C}">
                  <a14:compatExt spid="_x0000_s1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327660</xdr:rowOff>
        </xdr:from>
        <xdr:to>
          <xdr:col>8</xdr:col>
          <xdr:colOff>0</xdr:colOff>
          <xdr:row>7</xdr:row>
          <xdr:rowOff>0</xdr:rowOff>
        </xdr:to>
        <xdr:sp macro="" textlink="">
          <xdr:nvSpPr>
            <xdr:cNvPr id="12474" name="Group Box 186" hidden="1">
              <a:extLst>
                <a:ext uri="{63B3BB69-23CF-44E3-9099-C40C66FF867C}">
                  <a14:compatExt spid="_x0000_s12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160020</xdr:rowOff>
        </xdr:from>
        <xdr:to>
          <xdr:col>3</xdr:col>
          <xdr:colOff>274320</xdr:colOff>
          <xdr:row>6</xdr:row>
          <xdr:rowOff>342900</xdr:rowOff>
        </xdr:to>
        <xdr:sp macro="" textlink="">
          <xdr:nvSpPr>
            <xdr:cNvPr id="12475" name="Option Button 187" hidden="1">
              <a:extLst>
                <a:ext uri="{63B3BB69-23CF-44E3-9099-C40C66FF867C}">
                  <a14:compatExt spid="_x0000_s1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160020</xdr:rowOff>
        </xdr:from>
        <xdr:to>
          <xdr:col>4</xdr:col>
          <xdr:colOff>274320</xdr:colOff>
          <xdr:row>6</xdr:row>
          <xdr:rowOff>342900</xdr:rowOff>
        </xdr:to>
        <xdr:sp macro="" textlink="">
          <xdr:nvSpPr>
            <xdr:cNvPr id="12476" name="Option Button 188" hidden="1">
              <a:extLst>
                <a:ext uri="{63B3BB69-23CF-44E3-9099-C40C66FF867C}">
                  <a14:compatExt spid="_x0000_s1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160020</xdr:rowOff>
        </xdr:from>
        <xdr:to>
          <xdr:col>5</xdr:col>
          <xdr:colOff>274320</xdr:colOff>
          <xdr:row>6</xdr:row>
          <xdr:rowOff>342900</xdr:rowOff>
        </xdr:to>
        <xdr:sp macro="" textlink="">
          <xdr:nvSpPr>
            <xdr:cNvPr id="12477" name="Option Button 189" hidden="1">
              <a:extLst>
                <a:ext uri="{63B3BB69-23CF-44E3-9099-C40C66FF867C}">
                  <a14:compatExt spid="_x0000_s1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xdr:row>
          <xdr:rowOff>160020</xdr:rowOff>
        </xdr:from>
        <xdr:to>
          <xdr:col>6</xdr:col>
          <xdr:colOff>274320</xdr:colOff>
          <xdr:row>6</xdr:row>
          <xdr:rowOff>342900</xdr:rowOff>
        </xdr:to>
        <xdr:sp macro="" textlink="">
          <xdr:nvSpPr>
            <xdr:cNvPr id="12478" name="Option Button 190" hidden="1">
              <a:extLst>
                <a:ext uri="{63B3BB69-23CF-44E3-9099-C40C66FF867C}">
                  <a14:compatExt spid="_x0000_s1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xdr:row>
          <xdr:rowOff>152400</xdr:rowOff>
        </xdr:from>
        <xdr:to>
          <xdr:col>7</xdr:col>
          <xdr:colOff>289560</xdr:colOff>
          <xdr:row>6</xdr:row>
          <xdr:rowOff>335280</xdr:rowOff>
        </xdr:to>
        <xdr:sp macro="" textlink="">
          <xdr:nvSpPr>
            <xdr:cNvPr id="12479" name="Option Button 191" hidden="1">
              <a:extLst>
                <a:ext uri="{63B3BB69-23CF-44E3-9099-C40C66FF867C}">
                  <a14:compatExt spid="_x0000_s1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xdr:row>
          <xdr:rowOff>99060</xdr:rowOff>
        </xdr:from>
        <xdr:to>
          <xdr:col>2</xdr:col>
          <xdr:colOff>289560</xdr:colOff>
          <xdr:row>7</xdr:row>
          <xdr:rowOff>274320</xdr:rowOff>
        </xdr:to>
        <xdr:sp macro="" textlink="">
          <xdr:nvSpPr>
            <xdr:cNvPr id="12480" name="Option Button 192" hidden="1">
              <a:extLst>
                <a:ext uri="{63B3BB69-23CF-44E3-9099-C40C66FF867C}">
                  <a14:compatExt spid="_x0000_s1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7</xdr:row>
          <xdr:rowOff>335280</xdr:rowOff>
        </xdr:to>
        <xdr:sp macro="" textlink="">
          <xdr:nvSpPr>
            <xdr:cNvPr id="12481" name="Group Box 193" hidden="1">
              <a:extLst>
                <a:ext uri="{63B3BB69-23CF-44E3-9099-C40C66FF867C}">
                  <a14:compatExt spid="_x0000_s12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xdr:row>
          <xdr:rowOff>99060</xdr:rowOff>
        </xdr:from>
        <xdr:to>
          <xdr:col>3</xdr:col>
          <xdr:colOff>274320</xdr:colOff>
          <xdr:row>7</xdr:row>
          <xdr:rowOff>274320</xdr:rowOff>
        </xdr:to>
        <xdr:sp macro="" textlink="">
          <xdr:nvSpPr>
            <xdr:cNvPr id="12482" name="Option Button 194" hidden="1">
              <a:extLst>
                <a:ext uri="{63B3BB69-23CF-44E3-9099-C40C66FF867C}">
                  <a14:compatExt spid="_x0000_s1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99060</xdr:rowOff>
        </xdr:from>
        <xdr:to>
          <xdr:col>4</xdr:col>
          <xdr:colOff>274320</xdr:colOff>
          <xdr:row>7</xdr:row>
          <xdr:rowOff>274320</xdr:rowOff>
        </xdr:to>
        <xdr:sp macro="" textlink="">
          <xdr:nvSpPr>
            <xdr:cNvPr id="12483" name="Option Button 195" hidden="1">
              <a:extLst>
                <a:ext uri="{63B3BB69-23CF-44E3-9099-C40C66FF867C}">
                  <a14:compatExt spid="_x0000_s1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99060</xdr:rowOff>
        </xdr:from>
        <xdr:to>
          <xdr:col>5</xdr:col>
          <xdr:colOff>274320</xdr:colOff>
          <xdr:row>7</xdr:row>
          <xdr:rowOff>274320</xdr:rowOff>
        </xdr:to>
        <xdr:sp macro="" textlink="">
          <xdr:nvSpPr>
            <xdr:cNvPr id="12484" name="Option Button 196" hidden="1">
              <a:extLst>
                <a:ext uri="{63B3BB69-23CF-44E3-9099-C40C66FF867C}">
                  <a14:compatExt spid="_x0000_s1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99060</xdr:rowOff>
        </xdr:from>
        <xdr:to>
          <xdr:col>6</xdr:col>
          <xdr:colOff>274320</xdr:colOff>
          <xdr:row>7</xdr:row>
          <xdr:rowOff>274320</xdr:rowOff>
        </xdr:to>
        <xdr:sp macro="" textlink="">
          <xdr:nvSpPr>
            <xdr:cNvPr id="12485" name="Option Button 197" hidden="1">
              <a:extLst>
                <a:ext uri="{63B3BB69-23CF-44E3-9099-C40C66FF867C}">
                  <a14:compatExt spid="_x0000_s1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xdr:row>
          <xdr:rowOff>99060</xdr:rowOff>
        </xdr:from>
        <xdr:to>
          <xdr:col>7</xdr:col>
          <xdr:colOff>289560</xdr:colOff>
          <xdr:row>7</xdr:row>
          <xdr:rowOff>266700</xdr:rowOff>
        </xdr:to>
        <xdr:sp macro="" textlink="">
          <xdr:nvSpPr>
            <xdr:cNvPr id="12486" name="Option Button 198" hidden="1">
              <a:extLst>
                <a:ext uri="{63B3BB69-23CF-44E3-9099-C40C66FF867C}">
                  <a14:compatExt spid="_x0000_s1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xdr:row>
          <xdr:rowOff>83820</xdr:rowOff>
        </xdr:from>
        <xdr:to>
          <xdr:col>2</xdr:col>
          <xdr:colOff>289560</xdr:colOff>
          <xdr:row>8</xdr:row>
          <xdr:rowOff>266700</xdr:rowOff>
        </xdr:to>
        <xdr:sp macro="" textlink="">
          <xdr:nvSpPr>
            <xdr:cNvPr id="12487" name="Option Button 199" hidden="1">
              <a:extLst>
                <a:ext uri="{63B3BB69-23CF-44E3-9099-C40C66FF867C}">
                  <a14:compatExt spid="_x0000_s1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9</xdr:row>
          <xdr:rowOff>0</xdr:rowOff>
        </xdr:to>
        <xdr:sp macro="" textlink="">
          <xdr:nvSpPr>
            <xdr:cNvPr id="12488" name="Group Box 200" hidden="1">
              <a:extLst>
                <a:ext uri="{63B3BB69-23CF-44E3-9099-C40C66FF867C}">
                  <a14:compatExt spid="_x0000_s12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83820</xdr:rowOff>
        </xdr:from>
        <xdr:to>
          <xdr:col>3</xdr:col>
          <xdr:colOff>274320</xdr:colOff>
          <xdr:row>8</xdr:row>
          <xdr:rowOff>266700</xdr:rowOff>
        </xdr:to>
        <xdr:sp macro="" textlink="">
          <xdr:nvSpPr>
            <xdr:cNvPr id="12489" name="Option Button 201" hidden="1">
              <a:extLst>
                <a:ext uri="{63B3BB69-23CF-44E3-9099-C40C66FF867C}">
                  <a14:compatExt spid="_x0000_s1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83820</xdr:rowOff>
        </xdr:from>
        <xdr:to>
          <xdr:col>4</xdr:col>
          <xdr:colOff>274320</xdr:colOff>
          <xdr:row>8</xdr:row>
          <xdr:rowOff>266700</xdr:rowOff>
        </xdr:to>
        <xdr:sp macro="" textlink="">
          <xdr:nvSpPr>
            <xdr:cNvPr id="12490" name="Option Button 202" hidden="1">
              <a:extLst>
                <a:ext uri="{63B3BB69-23CF-44E3-9099-C40C66FF867C}">
                  <a14:compatExt spid="_x0000_s1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83820</xdr:rowOff>
        </xdr:from>
        <xdr:to>
          <xdr:col>5</xdr:col>
          <xdr:colOff>274320</xdr:colOff>
          <xdr:row>8</xdr:row>
          <xdr:rowOff>266700</xdr:rowOff>
        </xdr:to>
        <xdr:sp macro="" textlink="">
          <xdr:nvSpPr>
            <xdr:cNvPr id="12491" name="Option Button 203" hidden="1">
              <a:extLst>
                <a:ext uri="{63B3BB69-23CF-44E3-9099-C40C66FF867C}">
                  <a14:compatExt spid="_x0000_s1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83820</xdr:rowOff>
        </xdr:from>
        <xdr:to>
          <xdr:col>6</xdr:col>
          <xdr:colOff>274320</xdr:colOff>
          <xdr:row>8</xdr:row>
          <xdr:rowOff>266700</xdr:rowOff>
        </xdr:to>
        <xdr:sp macro="" textlink="">
          <xdr:nvSpPr>
            <xdr:cNvPr id="12492" name="Option Button 204" hidden="1">
              <a:extLst>
                <a:ext uri="{63B3BB69-23CF-44E3-9099-C40C66FF867C}">
                  <a14:compatExt spid="_x0000_s1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8</xdr:row>
          <xdr:rowOff>76200</xdr:rowOff>
        </xdr:from>
        <xdr:to>
          <xdr:col>7</xdr:col>
          <xdr:colOff>289560</xdr:colOff>
          <xdr:row>8</xdr:row>
          <xdr:rowOff>259080</xdr:rowOff>
        </xdr:to>
        <xdr:sp macro="" textlink="">
          <xdr:nvSpPr>
            <xdr:cNvPr id="12493" name="Option Button 205" hidden="1">
              <a:extLst>
                <a:ext uri="{63B3BB69-23CF-44E3-9099-C40C66FF867C}">
                  <a14:compatExt spid="_x0000_s1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45" name="Grafik 44">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8</xdr:col>
          <xdr:colOff>0</xdr:colOff>
          <xdr:row>9</xdr:row>
          <xdr:rowOff>335280</xdr:rowOff>
        </xdr:to>
        <xdr:sp macro="" textlink="">
          <xdr:nvSpPr>
            <xdr:cNvPr id="12495" name="Group Box 207" hidden="1">
              <a:extLst>
                <a:ext uri="{63B3BB69-23CF-44E3-9099-C40C66FF867C}">
                  <a14:compatExt spid="_x0000_s12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xdr:row>
          <xdr:rowOff>83820</xdr:rowOff>
        </xdr:from>
        <xdr:to>
          <xdr:col>2</xdr:col>
          <xdr:colOff>289560</xdr:colOff>
          <xdr:row>10</xdr:row>
          <xdr:rowOff>266700</xdr:rowOff>
        </xdr:to>
        <xdr:sp macro="" textlink="">
          <xdr:nvSpPr>
            <xdr:cNvPr id="12501" name="Option Button 213" hidden="1">
              <a:extLst>
                <a:ext uri="{63B3BB69-23CF-44E3-9099-C40C66FF867C}">
                  <a14:compatExt spid="_x0000_s1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11</xdr:row>
          <xdr:rowOff>0</xdr:rowOff>
        </xdr:to>
        <xdr:sp macro="" textlink="">
          <xdr:nvSpPr>
            <xdr:cNvPr id="12502" name="Group Box 214" hidden="1">
              <a:extLst>
                <a:ext uri="{63B3BB69-23CF-44E3-9099-C40C66FF867C}">
                  <a14:compatExt spid="_x0000_s12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83820</xdr:rowOff>
        </xdr:from>
        <xdr:to>
          <xdr:col>3</xdr:col>
          <xdr:colOff>274320</xdr:colOff>
          <xdr:row>10</xdr:row>
          <xdr:rowOff>266700</xdr:rowOff>
        </xdr:to>
        <xdr:sp macro="" textlink="">
          <xdr:nvSpPr>
            <xdr:cNvPr id="12503" name="Option Button 215" hidden="1">
              <a:extLst>
                <a:ext uri="{63B3BB69-23CF-44E3-9099-C40C66FF867C}">
                  <a14:compatExt spid="_x0000_s1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83820</xdr:rowOff>
        </xdr:from>
        <xdr:to>
          <xdr:col>4</xdr:col>
          <xdr:colOff>274320</xdr:colOff>
          <xdr:row>10</xdr:row>
          <xdr:rowOff>266700</xdr:rowOff>
        </xdr:to>
        <xdr:sp macro="" textlink="">
          <xdr:nvSpPr>
            <xdr:cNvPr id="12504" name="Option Button 216" hidden="1">
              <a:extLst>
                <a:ext uri="{63B3BB69-23CF-44E3-9099-C40C66FF867C}">
                  <a14:compatExt spid="_x0000_s1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10</xdr:row>
          <xdr:rowOff>83820</xdr:rowOff>
        </xdr:from>
        <xdr:to>
          <xdr:col>5</xdr:col>
          <xdr:colOff>274320</xdr:colOff>
          <xdr:row>10</xdr:row>
          <xdr:rowOff>266700</xdr:rowOff>
        </xdr:to>
        <xdr:sp macro="" textlink="">
          <xdr:nvSpPr>
            <xdr:cNvPr id="12505" name="Option Button 217" hidden="1">
              <a:extLst>
                <a:ext uri="{63B3BB69-23CF-44E3-9099-C40C66FF867C}">
                  <a14:compatExt spid="_x0000_s1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83820</xdr:rowOff>
        </xdr:from>
        <xdr:to>
          <xdr:col>6</xdr:col>
          <xdr:colOff>274320</xdr:colOff>
          <xdr:row>10</xdr:row>
          <xdr:rowOff>266700</xdr:rowOff>
        </xdr:to>
        <xdr:sp macro="" textlink="">
          <xdr:nvSpPr>
            <xdr:cNvPr id="12506" name="Option Button 218" hidden="1">
              <a:extLst>
                <a:ext uri="{63B3BB69-23CF-44E3-9099-C40C66FF867C}">
                  <a14:compatExt spid="_x0000_s1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76200</xdr:rowOff>
        </xdr:from>
        <xdr:to>
          <xdr:col>7</xdr:col>
          <xdr:colOff>289560</xdr:colOff>
          <xdr:row>10</xdr:row>
          <xdr:rowOff>259080</xdr:rowOff>
        </xdr:to>
        <xdr:sp macro="" textlink="">
          <xdr:nvSpPr>
            <xdr:cNvPr id="12507" name="Option Button 219" hidden="1">
              <a:extLst>
                <a:ext uri="{63B3BB69-23CF-44E3-9099-C40C66FF867C}">
                  <a14:compatExt spid="_x0000_s1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xdr:row>
          <xdr:rowOff>175260</xdr:rowOff>
        </xdr:from>
        <xdr:to>
          <xdr:col>2</xdr:col>
          <xdr:colOff>289560</xdr:colOff>
          <xdr:row>11</xdr:row>
          <xdr:rowOff>350520</xdr:rowOff>
        </xdr:to>
        <xdr:sp macro="" textlink="">
          <xdr:nvSpPr>
            <xdr:cNvPr id="12508" name="Option Button 220" hidden="1">
              <a:extLst>
                <a:ext uri="{63B3BB69-23CF-44E3-9099-C40C66FF867C}">
                  <a14:compatExt spid="_x0000_s1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11</xdr:row>
          <xdr:rowOff>335280</xdr:rowOff>
        </xdr:to>
        <xdr:sp macro="" textlink="">
          <xdr:nvSpPr>
            <xdr:cNvPr id="12509" name="Group Box 221" hidden="1">
              <a:extLst>
                <a:ext uri="{63B3BB69-23CF-44E3-9099-C40C66FF867C}">
                  <a14:compatExt spid="_x0000_s12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175260</xdr:rowOff>
        </xdr:from>
        <xdr:to>
          <xdr:col>3</xdr:col>
          <xdr:colOff>274320</xdr:colOff>
          <xdr:row>11</xdr:row>
          <xdr:rowOff>350520</xdr:rowOff>
        </xdr:to>
        <xdr:sp macro="" textlink="">
          <xdr:nvSpPr>
            <xdr:cNvPr id="12510" name="Option Button 222" hidden="1">
              <a:extLst>
                <a:ext uri="{63B3BB69-23CF-44E3-9099-C40C66FF867C}">
                  <a14:compatExt spid="_x0000_s1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xdr:row>
          <xdr:rowOff>175260</xdr:rowOff>
        </xdr:from>
        <xdr:to>
          <xdr:col>4</xdr:col>
          <xdr:colOff>274320</xdr:colOff>
          <xdr:row>11</xdr:row>
          <xdr:rowOff>350520</xdr:rowOff>
        </xdr:to>
        <xdr:sp macro="" textlink="">
          <xdr:nvSpPr>
            <xdr:cNvPr id="12511" name="Option Button 223" hidden="1">
              <a:extLst>
                <a:ext uri="{63B3BB69-23CF-44E3-9099-C40C66FF867C}">
                  <a14:compatExt spid="_x0000_s1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175260</xdr:rowOff>
        </xdr:from>
        <xdr:to>
          <xdr:col>5</xdr:col>
          <xdr:colOff>274320</xdr:colOff>
          <xdr:row>11</xdr:row>
          <xdr:rowOff>350520</xdr:rowOff>
        </xdr:to>
        <xdr:sp macro="" textlink="">
          <xdr:nvSpPr>
            <xdr:cNvPr id="12512" name="Option Button 224" hidden="1">
              <a:extLst>
                <a:ext uri="{63B3BB69-23CF-44E3-9099-C40C66FF867C}">
                  <a14:compatExt spid="_x0000_s1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175260</xdr:rowOff>
        </xdr:from>
        <xdr:to>
          <xdr:col>6</xdr:col>
          <xdr:colOff>274320</xdr:colOff>
          <xdr:row>11</xdr:row>
          <xdr:rowOff>350520</xdr:rowOff>
        </xdr:to>
        <xdr:sp macro="" textlink="">
          <xdr:nvSpPr>
            <xdr:cNvPr id="12513" name="Option Button 225" hidden="1">
              <a:extLst>
                <a:ext uri="{63B3BB69-23CF-44E3-9099-C40C66FF867C}">
                  <a14:compatExt spid="_x0000_s1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11</xdr:row>
          <xdr:rowOff>160020</xdr:rowOff>
        </xdr:from>
        <xdr:to>
          <xdr:col>7</xdr:col>
          <xdr:colOff>289560</xdr:colOff>
          <xdr:row>11</xdr:row>
          <xdr:rowOff>342900</xdr:rowOff>
        </xdr:to>
        <xdr:sp macro="" textlink="">
          <xdr:nvSpPr>
            <xdr:cNvPr id="12514" name="Option Button 226" hidden="1">
              <a:extLst>
                <a:ext uri="{63B3BB69-23CF-44E3-9099-C40C66FF867C}">
                  <a14:compatExt spid="_x0000_s1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xdr:row>
          <xdr:rowOff>175260</xdr:rowOff>
        </xdr:from>
        <xdr:to>
          <xdr:col>2</xdr:col>
          <xdr:colOff>289560</xdr:colOff>
          <xdr:row>12</xdr:row>
          <xdr:rowOff>350520</xdr:rowOff>
        </xdr:to>
        <xdr:sp macro="" textlink="">
          <xdr:nvSpPr>
            <xdr:cNvPr id="12515" name="Option Button 227" hidden="1">
              <a:extLst>
                <a:ext uri="{63B3BB69-23CF-44E3-9099-C40C66FF867C}">
                  <a14:compatExt spid="_x0000_s1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2516" name="Group Box 228" hidden="1">
              <a:extLst>
                <a:ext uri="{63B3BB69-23CF-44E3-9099-C40C66FF867C}">
                  <a14:compatExt spid="_x0000_s12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12</xdr:row>
          <xdr:rowOff>175260</xdr:rowOff>
        </xdr:from>
        <xdr:to>
          <xdr:col>3</xdr:col>
          <xdr:colOff>274320</xdr:colOff>
          <xdr:row>12</xdr:row>
          <xdr:rowOff>350520</xdr:rowOff>
        </xdr:to>
        <xdr:sp macro="" textlink="">
          <xdr:nvSpPr>
            <xdr:cNvPr id="12517" name="Option Button 229" hidden="1">
              <a:extLst>
                <a:ext uri="{63B3BB69-23CF-44E3-9099-C40C66FF867C}">
                  <a14:compatExt spid="_x0000_s1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175260</xdr:rowOff>
        </xdr:from>
        <xdr:to>
          <xdr:col>4</xdr:col>
          <xdr:colOff>274320</xdr:colOff>
          <xdr:row>12</xdr:row>
          <xdr:rowOff>350520</xdr:rowOff>
        </xdr:to>
        <xdr:sp macro="" textlink="">
          <xdr:nvSpPr>
            <xdr:cNvPr id="12518" name="Option Button 230" hidden="1">
              <a:extLst>
                <a:ext uri="{63B3BB69-23CF-44E3-9099-C40C66FF867C}">
                  <a14:compatExt spid="_x0000_s1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12</xdr:row>
          <xdr:rowOff>175260</xdr:rowOff>
        </xdr:from>
        <xdr:to>
          <xdr:col>5</xdr:col>
          <xdr:colOff>274320</xdr:colOff>
          <xdr:row>12</xdr:row>
          <xdr:rowOff>350520</xdr:rowOff>
        </xdr:to>
        <xdr:sp macro="" textlink="">
          <xdr:nvSpPr>
            <xdr:cNvPr id="12519" name="Option Button 231" hidden="1">
              <a:extLst>
                <a:ext uri="{63B3BB69-23CF-44E3-9099-C40C66FF867C}">
                  <a14:compatExt spid="_x0000_s1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xdr:row>
          <xdr:rowOff>175260</xdr:rowOff>
        </xdr:from>
        <xdr:to>
          <xdr:col>6</xdr:col>
          <xdr:colOff>274320</xdr:colOff>
          <xdr:row>12</xdr:row>
          <xdr:rowOff>350520</xdr:rowOff>
        </xdr:to>
        <xdr:sp macro="" textlink="">
          <xdr:nvSpPr>
            <xdr:cNvPr id="12520" name="Option Button 232" hidden="1">
              <a:extLst>
                <a:ext uri="{63B3BB69-23CF-44E3-9099-C40C66FF867C}">
                  <a14:compatExt spid="_x0000_s1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12</xdr:row>
          <xdr:rowOff>160020</xdr:rowOff>
        </xdr:from>
        <xdr:to>
          <xdr:col>7</xdr:col>
          <xdr:colOff>289560</xdr:colOff>
          <xdr:row>12</xdr:row>
          <xdr:rowOff>342900</xdr:rowOff>
        </xdr:to>
        <xdr:sp macro="" textlink="">
          <xdr:nvSpPr>
            <xdr:cNvPr id="12521" name="Option Button 233" hidden="1">
              <a:extLst>
                <a:ext uri="{63B3BB69-23CF-44E3-9099-C40C66FF867C}">
                  <a14:compatExt spid="_x0000_s1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2529" name="Group Box 241" hidden="1">
              <a:extLst>
                <a:ext uri="{63B3BB69-23CF-44E3-9099-C40C66FF867C}">
                  <a14:compatExt spid="_x0000_s12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335280</xdr:rowOff>
        </xdr:from>
        <xdr:to>
          <xdr:col>8</xdr:col>
          <xdr:colOff>0</xdr:colOff>
          <xdr:row>10</xdr:row>
          <xdr:rowOff>0</xdr:rowOff>
        </xdr:to>
        <xdr:sp macro="" textlink="">
          <xdr:nvSpPr>
            <xdr:cNvPr id="12536" name="Group Box 248" hidden="1">
              <a:extLst>
                <a:ext uri="{63B3BB69-23CF-44E3-9099-C40C66FF867C}">
                  <a14:compatExt spid="_x0000_s12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8</xdr:col>
          <xdr:colOff>0</xdr:colOff>
          <xdr:row>10</xdr:row>
          <xdr:rowOff>160020</xdr:rowOff>
        </xdr:to>
        <xdr:sp macro="" textlink="">
          <xdr:nvSpPr>
            <xdr:cNvPr id="12537" name="Group Box 249" hidden="1">
              <a:extLst>
                <a:ext uri="{63B3BB69-23CF-44E3-9099-C40C66FF867C}">
                  <a14:compatExt spid="_x0000_s12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xdr:row>
          <xdr:rowOff>175260</xdr:rowOff>
        </xdr:from>
        <xdr:to>
          <xdr:col>2</xdr:col>
          <xdr:colOff>289560</xdr:colOff>
          <xdr:row>9</xdr:row>
          <xdr:rowOff>350520</xdr:rowOff>
        </xdr:to>
        <xdr:sp macro="" textlink="">
          <xdr:nvSpPr>
            <xdr:cNvPr id="12538" name="Option Button 250" hidden="1">
              <a:extLst>
                <a:ext uri="{63B3BB69-23CF-44E3-9099-C40C66FF867C}">
                  <a14:compatExt spid="_x0000_s1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8</xdr:col>
          <xdr:colOff>0</xdr:colOff>
          <xdr:row>9</xdr:row>
          <xdr:rowOff>335280</xdr:rowOff>
        </xdr:to>
        <xdr:sp macro="" textlink="">
          <xdr:nvSpPr>
            <xdr:cNvPr id="12539" name="Group Box 251" hidden="1">
              <a:extLst>
                <a:ext uri="{63B3BB69-23CF-44E3-9099-C40C66FF867C}">
                  <a14:compatExt spid="_x0000_s12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175260</xdr:rowOff>
        </xdr:from>
        <xdr:to>
          <xdr:col>3</xdr:col>
          <xdr:colOff>274320</xdr:colOff>
          <xdr:row>9</xdr:row>
          <xdr:rowOff>350520</xdr:rowOff>
        </xdr:to>
        <xdr:sp macro="" textlink="">
          <xdr:nvSpPr>
            <xdr:cNvPr id="12540" name="Option Button 252" hidden="1">
              <a:extLst>
                <a:ext uri="{63B3BB69-23CF-44E3-9099-C40C66FF867C}">
                  <a14:compatExt spid="_x0000_s1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175260</xdr:rowOff>
        </xdr:from>
        <xdr:to>
          <xdr:col>4</xdr:col>
          <xdr:colOff>274320</xdr:colOff>
          <xdr:row>9</xdr:row>
          <xdr:rowOff>350520</xdr:rowOff>
        </xdr:to>
        <xdr:sp macro="" textlink="">
          <xdr:nvSpPr>
            <xdr:cNvPr id="12541" name="Option Button 253" hidden="1">
              <a:extLst>
                <a:ext uri="{63B3BB69-23CF-44E3-9099-C40C66FF867C}">
                  <a14:compatExt spid="_x0000_s1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175260</xdr:rowOff>
        </xdr:from>
        <xdr:to>
          <xdr:col>5</xdr:col>
          <xdr:colOff>274320</xdr:colOff>
          <xdr:row>9</xdr:row>
          <xdr:rowOff>350520</xdr:rowOff>
        </xdr:to>
        <xdr:sp macro="" textlink="">
          <xdr:nvSpPr>
            <xdr:cNvPr id="12542" name="Option Button 254" hidden="1">
              <a:extLst>
                <a:ext uri="{63B3BB69-23CF-44E3-9099-C40C66FF867C}">
                  <a14:compatExt spid="_x0000_s1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175260</xdr:rowOff>
        </xdr:from>
        <xdr:to>
          <xdr:col>6</xdr:col>
          <xdr:colOff>274320</xdr:colOff>
          <xdr:row>9</xdr:row>
          <xdr:rowOff>350520</xdr:rowOff>
        </xdr:to>
        <xdr:sp macro="" textlink="">
          <xdr:nvSpPr>
            <xdr:cNvPr id="12543" name="Option Button 255" hidden="1">
              <a:extLst>
                <a:ext uri="{63B3BB69-23CF-44E3-9099-C40C66FF867C}">
                  <a14:compatExt spid="_x0000_s1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9</xdr:row>
          <xdr:rowOff>160020</xdr:rowOff>
        </xdr:from>
        <xdr:to>
          <xdr:col>7</xdr:col>
          <xdr:colOff>289560</xdr:colOff>
          <xdr:row>9</xdr:row>
          <xdr:rowOff>342900</xdr:rowOff>
        </xdr:to>
        <xdr:sp macro="" textlink="">
          <xdr:nvSpPr>
            <xdr:cNvPr id="12544" name="Option Button 256" hidden="1">
              <a:extLst>
                <a:ext uri="{63B3BB69-23CF-44E3-9099-C40C66FF867C}">
                  <a14:compatExt spid="_x0000_s1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2B49F57D-CE02-440F-AB10-DA84333B1536}"/>
            </a:ext>
          </a:extLst>
        </xdr:cNvPr>
        <xdr:cNvSpPr/>
      </xdr:nvSpPr>
      <xdr:spPr>
        <a:xfrm>
          <a:off x="9250431" y="128351"/>
          <a:ext cx="1476000"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9E54C3F6-AA78-48AF-9E1E-178ED54DBA74}"/>
            </a:ext>
          </a:extLst>
        </xdr:cNvPr>
        <xdr:cNvSpPr/>
      </xdr:nvSpPr>
      <xdr:spPr>
        <a:xfrm flipH="1">
          <a:off x="772004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5"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6"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13</xdr:row>
      <xdr:rowOff>98007</xdr:rowOff>
    </xdr:from>
    <xdr:to>
      <xdr:col>12</xdr:col>
      <xdr:colOff>396127</xdr:colOff>
      <xdr:row>20</xdr:row>
      <xdr:rowOff>101</xdr:rowOff>
    </xdr:to>
    <xdr:pic>
      <xdr:nvPicPr>
        <xdr:cNvPr id="7" name="Grafik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editAs="oneCell">
    <xdr:from>
      <xdr:col>19</xdr:col>
      <xdr:colOff>0</xdr:colOff>
      <xdr:row>27</xdr:row>
      <xdr:rowOff>0</xdr:rowOff>
    </xdr:from>
    <xdr:to>
      <xdr:col>25</xdr:col>
      <xdr:colOff>504825</xdr:colOff>
      <xdr:row>36</xdr:row>
      <xdr:rowOff>95250</xdr:rowOff>
    </xdr:to>
    <xdr:pic>
      <xdr:nvPicPr>
        <xdr:cNvPr id="8" name="Grafik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173700" y="6657975"/>
          <a:ext cx="5076825" cy="1809750"/>
        </a:xfrm>
        <a:prstGeom prst="rect">
          <a:avLst/>
        </a:prstGeom>
      </xdr:spPr>
    </xdr:pic>
    <xdr:clientData/>
  </xdr:twoCellAnchor>
  <xdr:twoCellAnchor>
    <xdr:from>
      <xdr:col>1</xdr:col>
      <xdr:colOff>1771650</xdr:colOff>
      <xdr:row>0</xdr:row>
      <xdr:rowOff>166369</xdr:rowOff>
    </xdr:from>
    <xdr:to>
      <xdr:col>1</xdr:col>
      <xdr:colOff>2099970</xdr:colOff>
      <xdr:row>1</xdr:row>
      <xdr:rowOff>249469</xdr:rowOff>
    </xdr:to>
    <xdr:pic>
      <xdr:nvPicPr>
        <xdr:cNvPr id="9" name="Grafik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82190" y="166369"/>
          <a:ext cx="328320" cy="2659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16</xdr:row>
          <xdr:rowOff>30480</xdr:rowOff>
        </xdr:to>
        <xdr:sp macro="" textlink="">
          <xdr:nvSpPr>
            <xdr:cNvPr id="14396" name="Group Box 60" hidden="1">
              <a:extLst>
                <a:ext uri="{63B3BB69-23CF-44E3-9099-C40C66FF867C}">
                  <a14:compatExt spid="_x0000_s14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xdr:row>
          <xdr:rowOff>152400</xdr:rowOff>
        </xdr:from>
        <xdr:to>
          <xdr:col>2</xdr:col>
          <xdr:colOff>289560</xdr:colOff>
          <xdr:row>5</xdr:row>
          <xdr:rowOff>335280</xdr:rowOff>
        </xdr:to>
        <xdr:sp macro="" textlink="">
          <xdr:nvSpPr>
            <xdr:cNvPr id="14402" name="Option Button 66"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8</xdr:col>
          <xdr:colOff>0</xdr:colOff>
          <xdr:row>5</xdr:row>
          <xdr:rowOff>502920</xdr:rowOff>
        </xdr:to>
        <xdr:sp macro="" textlink="">
          <xdr:nvSpPr>
            <xdr:cNvPr id="14403" name="Group Box 67" hidden="1">
              <a:extLst>
                <a:ext uri="{63B3BB69-23CF-44E3-9099-C40C66FF867C}">
                  <a14:compatExt spid="_x0000_s144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xdr:row>
          <xdr:rowOff>152400</xdr:rowOff>
        </xdr:from>
        <xdr:to>
          <xdr:col>3</xdr:col>
          <xdr:colOff>289560</xdr:colOff>
          <xdr:row>5</xdr:row>
          <xdr:rowOff>335280</xdr:rowOff>
        </xdr:to>
        <xdr:sp macro="" textlink="">
          <xdr:nvSpPr>
            <xdr:cNvPr id="14404" name="Option Button 68"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xdr:row>
          <xdr:rowOff>152400</xdr:rowOff>
        </xdr:from>
        <xdr:to>
          <xdr:col>4</xdr:col>
          <xdr:colOff>289560</xdr:colOff>
          <xdr:row>5</xdr:row>
          <xdr:rowOff>335280</xdr:rowOff>
        </xdr:to>
        <xdr:sp macro="" textlink="">
          <xdr:nvSpPr>
            <xdr:cNvPr id="14405" name="Option Button 69" hidden="1">
              <a:extLst>
                <a:ext uri="{63B3BB69-23CF-44E3-9099-C40C66FF867C}">
                  <a14:compatExt spid="_x0000_s14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5</xdr:row>
          <xdr:rowOff>152400</xdr:rowOff>
        </xdr:from>
        <xdr:to>
          <xdr:col>5</xdr:col>
          <xdr:colOff>289560</xdr:colOff>
          <xdr:row>5</xdr:row>
          <xdr:rowOff>335280</xdr:rowOff>
        </xdr:to>
        <xdr:sp macro="" textlink="">
          <xdr:nvSpPr>
            <xdr:cNvPr id="14406" name="Option Button 70" hidden="1">
              <a:extLst>
                <a:ext uri="{63B3BB69-23CF-44E3-9099-C40C66FF867C}">
                  <a14:compatExt spid="_x0000_s14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5</xdr:row>
          <xdr:rowOff>152400</xdr:rowOff>
        </xdr:from>
        <xdr:to>
          <xdr:col>6</xdr:col>
          <xdr:colOff>289560</xdr:colOff>
          <xdr:row>5</xdr:row>
          <xdr:rowOff>335280</xdr:rowOff>
        </xdr:to>
        <xdr:sp macro="" textlink="">
          <xdr:nvSpPr>
            <xdr:cNvPr id="14407" name="Option Button 71" hidden="1">
              <a:extLst>
                <a:ext uri="{63B3BB69-23CF-44E3-9099-C40C66FF867C}">
                  <a14:compatExt spid="_x0000_s14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xdr:row>
          <xdr:rowOff>152400</xdr:rowOff>
        </xdr:from>
        <xdr:to>
          <xdr:col>7</xdr:col>
          <xdr:colOff>289560</xdr:colOff>
          <xdr:row>5</xdr:row>
          <xdr:rowOff>335280</xdr:rowOff>
        </xdr:to>
        <xdr:sp macro="" textlink="">
          <xdr:nvSpPr>
            <xdr:cNvPr id="14408" name="Option Button 72" hidden="1">
              <a:extLst>
                <a:ext uri="{63B3BB69-23CF-44E3-9099-C40C66FF867C}">
                  <a14:compatExt spid="_x0000_s14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xdr:row>
          <xdr:rowOff>68580</xdr:rowOff>
        </xdr:from>
        <xdr:to>
          <xdr:col>2</xdr:col>
          <xdr:colOff>289560</xdr:colOff>
          <xdr:row>6</xdr:row>
          <xdr:rowOff>251460</xdr:rowOff>
        </xdr:to>
        <xdr:sp macro="" textlink="">
          <xdr:nvSpPr>
            <xdr:cNvPr id="14409" name="Option Button 73" hidden="1">
              <a:extLst>
                <a:ext uri="{63B3BB69-23CF-44E3-9099-C40C66FF867C}">
                  <a14:compatExt spid="_x0000_s14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7</xdr:row>
          <xdr:rowOff>0</xdr:rowOff>
        </xdr:to>
        <xdr:sp macro="" textlink="">
          <xdr:nvSpPr>
            <xdr:cNvPr id="14410" name="Group Box 74" hidden="1">
              <a:extLst>
                <a:ext uri="{63B3BB69-23CF-44E3-9099-C40C66FF867C}">
                  <a14:compatExt spid="_x0000_s144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6</xdr:row>
          <xdr:rowOff>68580</xdr:rowOff>
        </xdr:from>
        <xdr:to>
          <xdr:col>3</xdr:col>
          <xdr:colOff>289560</xdr:colOff>
          <xdr:row>6</xdr:row>
          <xdr:rowOff>251460</xdr:rowOff>
        </xdr:to>
        <xdr:sp macro="" textlink="">
          <xdr:nvSpPr>
            <xdr:cNvPr id="14411" name="Option Button 75" hidden="1">
              <a:extLst>
                <a:ext uri="{63B3BB69-23CF-44E3-9099-C40C66FF867C}">
                  <a14:compatExt spid="_x0000_s14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xdr:row>
          <xdr:rowOff>68580</xdr:rowOff>
        </xdr:from>
        <xdr:to>
          <xdr:col>4</xdr:col>
          <xdr:colOff>289560</xdr:colOff>
          <xdr:row>6</xdr:row>
          <xdr:rowOff>251460</xdr:rowOff>
        </xdr:to>
        <xdr:sp macro="" textlink="">
          <xdr:nvSpPr>
            <xdr:cNvPr id="14412" name="Option Button 76" hidden="1">
              <a:extLst>
                <a:ext uri="{63B3BB69-23CF-44E3-9099-C40C66FF867C}">
                  <a14:compatExt spid="_x0000_s14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6</xdr:row>
          <xdr:rowOff>68580</xdr:rowOff>
        </xdr:from>
        <xdr:to>
          <xdr:col>5</xdr:col>
          <xdr:colOff>289560</xdr:colOff>
          <xdr:row>6</xdr:row>
          <xdr:rowOff>251460</xdr:rowOff>
        </xdr:to>
        <xdr:sp macro="" textlink="">
          <xdr:nvSpPr>
            <xdr:cNvPr id="14413" name="Option Button 77" hidden="1">
              <a:extLst>
                <a:ext uri="{63B3BB69-23CF-44E3-9099-C40C66FF867C}">
                  <a14:compatExt spid="_x0000_s14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68580</xdr:rowOff>
        </xdr:from>
        <xdr:to>
          <xdr:col>6</xdr:col>
          <xdr:colOff>289560</xdr:colOff>
          <xdr:row>6</xdr:row>
          <xdr:rowOff>251460</xdr:rowOff>
        </xdr:to>
        <xdr:sp macro="" textlink="">
          <xdr:nvSpPr>
            <xdr:cNvPr id="14414" name="Option Button 78" hidden="1">
              <a:extLst>
                <a:ext uri="{63B3BB69-23CF-44E3-9099-C40C66FF867C}">
                  <a14:compatExt spid="_x0000_s14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xdr:row>
          <xdr:rowOff>68580</xdr:rowOff>
        </xdr:from>
        <xdr:to>
          <xdr:col>7</xdr:col>
          <xdr:colOff>289560</xdr:colOff>
          <xdr:row>6</xdr:row>
          <xdr:rowOff>251460</xdr:rowOff>
        </xdr:to>
        <xdr:sp macro="" textlink="">
          <xdr:nvSpPr>
            <xdr:cNvPr id="14415" name="Option Button 79" hidden="1">
              <a:extLst>
                <a:ext uri="{63B3BB69-23CF-44E3-9099-C40C66FF867C}">
                  <a14:compatExt spid="_x0000_s1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xdr:row>
          <xdr:rowOff>68580</xdr:rowOff>
        </xdr:from>
        <xdr:to>
          <xdr:col>2</xdr:col>
          <xdr:colOff>289560</xdr:colOff>
          <xdr:row>7</xdr:row>
          <xdr:rowOff>251460</xdr:rowOff>
        </xdr:to>
        <xdr:sp macro="" textlink="">
          <xdr:nvSpPr>
            <xdr:cNvPr id="14416" name="Option Button 80" hidden="1">
              <a:extLst>
                <a:ext uri="{63B3BB69-23CF-44E3-9099-C40C66FF867C}">
                  <a14:compatExt spid="_x0000_s14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4417" name="Group Box 81" hidden="1">
              <a:extLst>
                <a:ext uri="{63B3BB69-23CF-44E3-9099-C40C66FF867C}">
                  <a14:compatExt spid="_x0000_s14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7</xdr:row>
          <xdr:rowOff>68580</xdr:rowOff>
        </xdr:from>
        <xdr:to>
          <xdr:col>3</xdr:col>
          <xdr:colOff>289560</xdr:colOff>
          <xdr:row>7</xdr:row>
          <xdr:rowOff>251460</xdr:rowOff>
        </xdr:to>
        <xdr:sp macro="" textlink="">
          <xdr:nvSpPr>
            <xdr:cNvPr id="14418" name="Option Button 82" hidden="1">
              <a:extLst>
                <a:ext uri="{63B3BB69-23CF-44E3-9099-C40C66FF867C}">
                  <a14:compatExt spid="_x0000_s14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7</xdr:row>
          <xdr:rowOff>68580</xdr:rowOff>
        </xdr:from>
        <xdr:to>
          <xdr:col>4</xdr:col>
          <xdr:colOff>289560</xdr:colOff>
          <xdr:row>7</xdr:row>
          <xdr:rowOff>251460</xdr:rowOff>
        </xdr:to>
        <xdr:sp macro="" textlink="">
          <xdr:nvSpPr>
            <xdr:cNvPr id="14419" name="Option Button 83" hidden="1">
              <a:extLst>
                <a:ext uri="{63B3BB69-23CF-44E3-9099-C40C66FF867C}">
                  <a14:compatExt spid="_x0000_s14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xdr:row>
          <xdr:rowOff>68580</xdr:rowOff>
        </xdr:from>
        <xdr:to>
          <xdr:col>5</xdr:col>
          <xdr:colOff>289560</xdr:colOff>
          <xdr:row>7</xdr:row>
          <xdr:rowOff>251460</xdr:rowOff>
        </xdr:to>
        <xdr:sp macro="" textlink="">
          <xdr:nvSpPr>
            <xdr:cNvPr id="14420" name="Option Button 84" hidden="1">
              <a:extLst>
                <a:ext uri="{63B3BB69-23CF-44E3-9099-C40C66FF867C}">
                  <a14:compatExt spid="_x0000_s14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xdr:row>
          <xdr:rowOff>68580</xdr:rowOff>
        </xdr:from>
        <xdr:to>
          <xdr:col>6</xdr:col>
          <xdr:colOff>289560</xdr:colOff>
          <xdr:row>7</xdr:row>
          <xdr:rowOff>251460</xdr:rowOff>
        </xdr:to>
        <xdr:sp macro="" textlink="">
          <xdr:nvSpPr>
            <xdr:cNvPr id="14421" name="Option Button 85" hidden="1">
              <a:extLst>
                <a:ext uri="{63B3BB69-23CF-44E3-9099-C40C66FF867C}">
                  <a14:compatExt spid="_x0000_s14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xdr:row>
          <xdr:rowOff>68580</xdr:rowOff>
        </xdr:from>
        <xdr:to>
          <xdr:col>7</xdr:col>
          <xdr:colOff>289560</xdr:colOff>
          <xdr:row>7</xdr:row>
          <xdr:rowOff>251460</xdr:rowOff>
        </xdr:to>
        <xdr:sp macro="" textlink="">
          <xdr:nvSpPr>
            <xdr:cNvPr id="14422" name="Option Button 86" hidden="1">
              <a:extLst>
                <a:ext uri="{63B3BB69-23CF-44E3-9099-C40C66FF867C}">
                  <a14:compatExt spid="_x0000_s14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xdr:row>
          <xdr:rowOff>152400</xdr:rowOff>
        </xdr:from>
        <xdr:to>
          <xdr:col>2</xdr:col>
          <xdr:colOff>289560</xdr:colOff>
          <xdr:row>8</xdr:row>
          <xdr:rowOff>335280</xdr:rowOff>
        </xdr:to>
        <xdr:sp macro="" textlink="">
          <xdr:nvSpPr>
            <xdr:cNvPr id="14423" name="Option Button 87" hidden="1">
              <a:extLst>
                <a:ext uri="{63B3BB69-23CF-44E3-9099-C40C66FF867C}">
                  <a14:compatExt spid="_x0000_s14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327660</xdr:rowOff>
        </xdr:from>
        <xdr:to>
          <xdr:col>8</xdr:col>
          <xdr:colOff>0</xdr:colOff>
          <xdr:row>9</xdr:row>
          <xdr:rowOff>0</xdr:rowOff>
        </xdr:to>
        <xdr:sp macro="" textlink="">
          <xdr:nvSpPr>
            <xdr:cNvPr id="14424" name="Group Box 88" hidden="1">
              <a:extLst>
                <a:ext uri="{63B3BB69-23CF-44E3-9099-C40C66FF867C}">
                  <a14:compatExt spid="_x0000_s144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8</xdr:row>
          <xdr:rowOff>152400</xdr:rowOff>
        </xdr:from>
        <xdr:to>
          <xdr:col>3</xdr:col>
          <xdr:colOff>289560</xdr:colOff>
          <xdr:row>8</xdr:row>
          <xdr:rowOff>335280</xdr:rowOff>
        </xdr:to>
        <xdr:sp macro="" textlink="">
          <xdr:nvSpPr>
            <xdr:cNvPr id="14425" name="Option Button 89" hidden="1">
              <a:extLst>
                <a:ext uri="{63B3BB69-23CF-44E3-9099-C40C66FF867C}">
                  <a14:compatExt spid="_x0000_s14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8</xdr:row>
          <xdr:rowOff>152400</xdr:rowOff>
        </xdr:from>
        <xdr:to>
          <xdr:col>4</xdr:col>
          <xdr:colOff>289560</xdr:colOff>
          <xdr:row>8</xdr:row>
          <xdr:rowOff>335280</xdr:rowOff>
        </xdr:to>
        <xdr:sp macro="" textlink="">
          <xdr:nvSpPr>
            <xdr:cNvPr id="14426" name="Option Button 90" hidden="1">
              <a:extLst>
                <a:ext uri="{63B3BB69-23CF-44E3-9099-C40C66FF867C}">
                  <a14:compatExt spid="_x0000_s14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xdr:row>
          <xdr:rowOff>152400</xdr:rowOff>
        </xdr:from>
        <xdr:to>
          <xdr:col>5</xdr:col>
          <xdr:colOff>289560</xdr:colOff>
          <xdr:row>8</xdr:row>
          <xdr:rowOff>335280</xdr:rowOff>
        </xdr:to>
        <xdr:sp macro="" textlink="">
          <xdr:nvSpPr>
            <xdr:cNvPr id="14427" name="Option Button 91" hidden="1">
              <a:extLst>
                <a:ext uri="{63B3BB69-23CF-44E3-9099-C40C66FF867C}">
                  <a14:compatExt spid="_x0000_s14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8</xdr:row>
          <xdr:rowOff>152400</xdr:rowOff>
        </xdr:from>
        <xdr:to>
          <xdr:col>6</xdr:col>
          <xdr:colOff>289560</xdr:colOff>
          <xdr:row>8</xdr:row>
          <xdr:rowOff>335280</xdr:rowOff>
        </xdr:to>
        <xdr:sp macro="" textlink="">
          <xdr:nvSpPr>
            <xdr:cNvPr id="14428" name="Option Button 92" hidden="1">
              <a:extLst>
                <a:ext uri="{63B3BB69-23CF-44E3-9099-C40C66FF867C}">
                  <a14:compatExt spid="_x0000_s14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8</xdr:row>
          <xdr:rowOff>152400</xdr:rowOff>
        </xdr:from>
        <xdr:to>
          <xdr:col>7</xdr:col>
          <xdr:colOff>289560</xdr:colOff>
          <xdr:row>8</xdr:row>
          <xdr:rowOff>335280</xdr:rowOff>
        </xdr:to>
        <xdr:sp macro="" textlink="">
          <xdr:nvSpPr>
            <xdr:cNvPr id="14429" name="Option Button 93" hidden="1">
              <a:extLst>
                <a:ext uri="{63B3BB69-23CF-44E3-9099-C40C66FF867C}">
                  <a14:compatExt spid="_x0000_s1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46" name="Grafik 45">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99060</xdr:colOff>
          <xdr:row>9</xdr:row>
          <xdr:rowOff>152400</xdr:rowOff>
        </xdr:from>
        <xdr:to>
          <xdr:col>2</xdr:col>
          <xdr:colOff>289560</xdr:colOff>
          <xdr:row>9</xdr:row>
          <xdr:rowOff>335280</xdr:rowOff>
        </xdr:to>
        <xdr:sp macro="" textlink="">
          <xdr:nvSpPr>
            <xdr:cNvPr id="14431" name="Option Button 95" hidden="1">
              <a:extLst>
                <a:ext uri="{63B3BB69-23CF-44E3-9099-C40C66FF867C}">
                  <a14:compatExt spid="_x0000_s1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9</xdr:row>
          <xdr:rowOff>335280</xdr:rowOff>
        </xdr:to>
        <xdr:sp macro="" textlink="">
          <xdr:nvSpPr>
            <xdr:cNvPr id="14432" name="Group Box 96" hidden="1">
              <a:extLst>
                <a:ext uri="{63B3BB69-23CF-44E3-9099-C40C66FF867C}">
                  <a14:compatExt spid="_x0000_s14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9</xdr:row>
          <xdr:rowOff>152400</xdr:rowOff>
        </xdr:from>
        <xdr:to>
          <xdr:col>3</xdr:col>
          <xdr:colOff>289560</xdr:colOff>
          <xdr:row>9</xdr:row>
          <xdr:rowOff>335280</xdr:rowOff>
        </xdr:to>
        <xdr:sp macro="" textlink="">
          <xdr:nvSpPr>
            <xdr:cNvPr id="14433" name="Option Button 97" hidden="1">
              <a:extLst>
                <a:ext uri="{63B3BB69-23CF-44E3-9099-C40C66FF867C}">
                  <a14:compatExt spid="_x0000_s14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9</xdr:row>
          <xdr:rowOff>152400</xdr:rowOff>
        </xdr:from>
        <xdr:to>
          <xdr:col>4</xdr:col>
          <xdr:colOff>289560</xdr:colOff>
          <xdr:row>9</xdr:row>
          <xdr:rowOff>335280</xdr:rowOff>
        </xdr:to>
        <xdr:sp macro="" textlink="">
          <xdr:nvSpPr>
            <xdr:cNvPr id="14434" name="Option Button 98" hidden="1">
              <a:extLst>
                <a:ext uri="{63B3BB69-23CF-44E3-9099-C40C66FF867C}">
                  <a14:compatExt spid="_x0000_s14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9</xdr:row>
          <xdr:rowOff>152400</xdr:rowOff>
        </xdr:from>
        <xdr:to>
          <xdr:col>5</xdr:col>
          <xdr:colOff>289560</xdr:colOff>
          <xdr:row>9</xdr:row>
          <xdr:rowOff>335280</xdr:rowOff>
        </xdr:to>
        <xdr:sp macro="" textlink="">
          <xdr:nvSpPr>
            <xdr:cNvPr id="14435" name="Option Button 99" hidden="1">
              <a:extLst>
                <a:ext uri="{63B3BB69-23CF-44E3-9099-C40C66FF867C}">
                  <a14:compatExt spid="_x0000_s14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xdr:row>
          <xdr:rowOff>152400</xdr:rowOff>
        </xdr:from>
        <xdr:to>
          <xdr:col>6</xdr:col>
          <xdr:colOff>289560</xdr:colOff>
          <xdr:row>9</xdr:row>
          <xdr:rowOff>335280</xdr:rowOff>
        </xdr:to>
        <xdr:sp macro="" textlink="">
          <xdr:nvSpPr>
            <xdr:cNvPr id="14436" name="Option Button 100" hidden="1">
              <a:extLst>
                <a:ext uri="{63B3BB69-23CF-44E3-9099-C40C66FF867C}">
                  <a14:compatExt spid="_x0000_s14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9</xdr:row>
          <xdr:rowOff>152400</xdr:rowOff>
        </xdr:from>
        <xdr:to>
          <xdr:col>7</xdr:col>
          <xdr:colOff>289560</xdr:colOff>
          <xdr:row>9</xdr:row>
          <xdr:rowOff>335280</xdr:rowOff>
        </xdr:to>
        <xdr:sp macro="" textlink="">
          <xdr:nvSpPr>
            <xdr:cNvPr id="14437" name="Option Button 101" hidden="1">
              <a:extLst>
                <a:ext uri="{63B3BB69-23CF-44E3-9099-C40C66FF867C}">
                  <a14:compatExt spid="_x0000_s14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10</xdr:row>
          <xdr:rowOff>335280</xdr:rowOff>
        </xdr:to>
        <xdr:sp macro="" textlink="">
          <xdr:nvSpPr>
            <xdr:cNvPr id="14439" name="Group Box 103" hidden="1">
              <a:extLst>
                <a:ext uri="{63B3BB69-23CF-44E3-9099-C40C66FF867C}">
                  <a14:compatExt spid="_x0000_s144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11</xdr:row>
          <xdr:rowOff>175260</xdr:rowOff>
        </xdr:to>
        <xdr:sp macro="" textlink="">
          <xdr:nvSpPr>
            <xdr:cNvPr id="14445" name="Group Box 109" hidden="1">
              <a:extLst>
                <a:ext uri="{63B3BB69-23CF-44E3-9099-C40C66FF867C}">
                  <a14:compatExt spid="_x0000_s144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11</xdr:row>
          <xdr:rowOff>175260</xdr:rowOff>
        </xdr:to>
        <xdr:sp macro="" textlink="">
          <xdr:nvSpPr>
            <xdr:cNvPr id="14447" name="Group Box 111" hidden="1">
              <a:extLst>
                <a:ext uri="{63B3BB69-23CF-44E3-9099-C40C66FF867C}">
                  <a14:compatExt spid="_x0000_s14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327660</xdr:rowOff>
        </xdr:from>
        <xdr:to>
          <xdr:col>8</xdr:col>
          <xdr:colOff>0</xdr:colOff>
          <xdr:row>16</xdr:row>
          <xdr:rowOff>30480</xdr:rowOff>
        </xdr:to>
        <xdr:sp macro="" textlink="">
          <xdr:nvSpPr>
            <xdr:cNvPr id="14453" name="Group Box 117" hidden="1">
              <a:extLst>
                <a:ext uri="{63B3BB69-23CF-44E3-9099-C40C66FF867C}">
                  <a14:compatExt spid="_x0000_s144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10</xdr:row>
          <xdr:rowOff>335280</xdr:rowOff>
        </xdr:to>
        <xdr:sp macro="" textlink="">
          <xdr:nvSpPr>
            <xdr:cNvPr id="14455" name="Group Box 119" hidden="1">
              <a:extLst>
                <a:ext uri="{63B3BB69-23CF-44E3-9099-C40C66FF867C}">
                  <a14:compatExt spid="_x0000_s144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11</xdr:row>
          <xdr:rowOff>175260</xdr:rowOff>
        </xdr:to>
        <xdr:sp macro="" textlink="">
          <xdr:nvSpPr>
            <xdr:cNvPr id="14461" name="Group Box 125" hidden="1">
              <a:extLst>
                <a:ext uri="{63B3BB69-23CF-44E3-9099-C40C66FF867C}">
                  <a14:compatExt spid="_x0000_s144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xdr:row>
          <xdr:rowOff>228600</xdr:rowOff>
        </xdr:from>
        <xdr:to>
          <xdr:col>2</xdr:col>
          <xdr:colOff>289560</xdr:colOff>
          <xdr:row>10</xdr:row>
          <xdr:rowOff>411480</xdr:rowOff>
        </xdr:to>
        <xdr:sp macro="" textlink="">
          <xdr:nvSpPr>
            <xdr:cNvPr id="14462" name="Option Button 126" hidden="1">
              <a:extLst>
                <a:ext uri="{63B3BB69-23CF-44E3-9099-C40C66FF867C}">
                  <a14:compatExt spid="_x0000_s14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335280</xdr:rowOff>
        </xdr:to>
        <xdr:sp macro="" textlink="">
          <xdr:nvSpPr>
            <xdr:cNvPr id="14463" name="Group Box 127" hidden="1">
              <a:extLst>
                <a:ext uri="{63B3BB69-23CF-44E3-9099-C40C66FF867C}">
                  <a14:compatExt spid="_x0000_s144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10</xdr:row>
          <xdr:rowOff>228600</xdr:rowOff>
        </xdr:from>
        <xdr:to>
          <xdr:col>3</xdr:col>
          <xdr:colOff>289560</xdr:colOff>
          <xdr:row>10</xdr:row>
          <xdr:rowOff>411480</xdr:rowOff>
        </xdr:to>
        <xdr:sp macro="" textlink="">
          <xdr:nvSpPr>
            <xdr:cNvPr id="14464" name="Option Button 128" hidden="1">
              <a:extLst>
                <a:ext uri="{63B3BB69-23CF-44E3-9099-C40C66FF867C}">
                  <a14:compatExt spid="_x0000_s14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10</xdr:row>
          <xdr:rowOff>228600</xdr:rowOff>
        </xdr:from>
        <xdr:to>
          <xdr:col>4</xdr:col>
          <xdr:colOff>289560</xdr:colOff>
          <xdr:row>10</xdr:row>
          <xdr:rowOff>411480</xdr:rowOff>
        </xdr:to>
        <xdr:sp macro="" textlink="">
          <xdr:nvSpPr>
            <xdr:cNvPr id="14465" name="Option Button 129" hidden="1">
              <a:extLst>
                <a:ext uri="{63B3BB69-23CF-44E3-9099-C40C66FF867C}">
                  <a14:compatExt spid="_x0000_s14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10</xdr:row>
          <xdr:rowOff>228600</xdr:rowOff>
        </xdr:from>
        <xdr:to>
          <xdr:col>5</xdr:col>
          <xdr:colOff>289560</xdr:colOff>
          <xdr:row>10</xdr:row>
          <xdr:rowOff>411480</xdr:rowOff>
        </xdr:to>
        <xdr:sp macro="" textlink="">
          <xdr:nvSpPr>
            <xdr:cNvPr id="14466" name="Option Button 130" hidden="1">
              <a:extLst>
                <a:ext uri="{63B3BB69-23CF-44E3-9099-C40C66FF867C}">
                  <a14:compatExt spid="_x0000_s14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10</xdr:row>
          <xdr:rowOff>228600</xdr:rowOff>
        </xdr:from>
        <xdr:to>
          <xdr:col>6</xdr:col>
          <xdr:colOff>289560</xdr:colOff>
          <xdr:row>10</xdr:row>
          <xdr:rowOff>411480</xdr:rowOff>
        </xdr:to>
        <xdr:sp macro="" textlink="">
          <xdr:nvSpPr>
            <xdr:cNvPr id="14467" name="Option Button 131" hidden="1">
              <a:extLst>
                <a:ext uri="{63B3BB69-23CF-44E3-9099-C40C66FF867C}">
                  <a14:compatExt spid="_x0000_s14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228600</xdr:rowOff>
        </xdr:from>
        <xdr:to>
          <xdr:col>7</xdr:col>
          <xdr:colOff>289560</xdr:colOff>
          <xdr:row>10</xdr:row>
          <xdr:rowOff>411480</xdr:rowOff>
        </xdr:to>
        <xdr:sp macro="" textlink="">
          <xdr:nvSpPr>
            <xdr:cNvPr id="14468" name="Option Button 132" hidden="1">
              <a:extLst>
                <a:ext uri="{63B3BB69-23CF-44E3-9099-C40C66FF867C}">
                  <a14:compatExt spid="_x0000_s14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327660</xdr:rowOff>
        </xdr:from>
        <xdr:to>
          <xdr:col>8</xdr:col>
          <xdr:colOff>0</xdr:colOff>
          <xdr:row>12</xdr:row>
          <xdr:rowOff>502920</xdr:rowOff>
        </xdr:to>
        <xdr:sp macro="" textlink="">
          <xdr:nvSpPr>
            <xdr:cNvPr id="14495" name="Group Box 159" hidden="1">
              <a:extLst>
                <a:ext uri="{63B3BB69-23CF-44E3-9099-C40C66FF867C}">
                  <a14:compatExt spid="_x0000_s14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327660</xdr:rowOff>
        </xdr:from>
        <xdr:to>
          <xdr:col>8</xdr:col>
          <xdr:colOff>0</xdr:colOff>
          <xdr:row>14</xdr:row>
          <xdr:rowOff>99060</xdr:rowOff>
        </xdr:to>
        <xdr:sp macro="" textlink="">
          <xdr:nvSpPr>
            <xdr:cNvPr id="14496" name="Group Box 160" hidden="1">
              <a:extLst>
                <a:ext uri="{63B3BB69-23CF-44E3-9099-C40C66FF867C}">
                  <a14:compatExt spid="_x0000_s14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327660</xdr:rowOff>
        </xdr:from>
        <xdr:to>
          <xdr:col>8</xdr:col>
          <xdr:colOff>0</xdr:colOff>
          <xdr:row>14</xdr:row>
          <xdr:rowOff>99060</xdr:rowOff>
        </xdr:to>
        <xdr:sp macro="" textlink="">
          <xdr:nvSpPr>
            <xdr:cNvPr id="14497" name="Group Box 161" hidden="1">
              <a:extLst>
                <a:ext uri="{63B3BB69-23CF-44E3-9099-C40C66FF867C}">
                  <a14:compatExt spid="_x0000_s144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327660</xdr:rowOff>
        </xdr:from>
        <xdr:to>
          <xdr:col>8</xdr:col>
          <xdr:colOff>0</xdr:colOff>
          <xdr:row>12</xdr:row>
          <xdr:rowOff>502920</xdr:rowOff>
        </xdr:to>
        <xdr:sp macro="" textlink="">
          <xdr:nvSpPr>
            <xdr:cNvPr id="14498" name="Group Box 162" hidden="1">
              <a:extLst>
                <a:ext uri="{63B3BB69-23CF-44E3-9099-C40C66FF867C}">
                  <a14:compatExt spid="_x0000_s14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327660</xdr:rowOff>
        </xdr:from>
        <xdr:to>
          <xdr:col>8</xdr:col>
          <xdr:colOff>0</xdr:colOff>
          <xdr:row>14</xdr:row>
          <xdr:rowOff>99060</xdr:rowOff>
        </xdr:to>
        <xdr:sp macro="" textlink="">
          <xdr:nvSpPr>
            <xdr:cNvPr id="14499" name="Group Box 163" hidden="1">
              <a:extLst>
                <a:ext uri="{63B3BB69-23CF-44E3-9099-C40C66FF867C}">
                  <a14:compatExt spid="_x0000_s14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xdr:row>
          <xdr:rowOff>228600</xdr:rowOff>
        </xdr:from>
        <xdr:to>
          <xdr:col>2</xdr:col>
          <xdr:colOff>289560</xdr:colOff>
          <xdr:row>12</xdr:row>
          <xdr:rowOff>411480</xdr:rowOff>
        </xdr:to>
        <xdr:sp macro="" textlink="">
          <xdr:nvSpPr>
            <xdr:cNvPr id="14500" name="Option Button 164" hidden="1">
              <a:extLst>
                <a:ext uri="{63B3BB69-23CF-44E3-9099-C40C66FF867C}">
                  <a14:compatExt spid="_x0000_s14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4501" name="Group Box 165" hidden="1">
              <a:extLst>
                <a:ext uri="{63B3BB69-23CF-44E3-9099-C40C66FF867C}">
                  <a14:compatExt spid="_x0000_s14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12</xdr:row>
          <xdr:rowOff>228600</xdr:rowOff>
        </xdr:from>
        <xdr:to>
          <xdr:col>3</xdr:col>
          <xdr:colOff>289560</xdr:colOff>
          <xdr:row>12</xdr:row>
          <xdr:rowOff>411480</xdr:rowOff>
        </xdr:to>
        <xdr:sp macro="" textlink="">
          <xdr:nvSpPr>
            <xdr:cNvPr id="14502" name="Option Button 166" hidden="1">
              <a:extLst>
                <a:ext uri="{63B3BB69-23CF-44E3-9099-C40C66FF867C}">
                  <a14:compatExt spid="_x0000_s14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12</xdr:row>
          <xdr:rowOff>228600</xdr:rowOff>
        </xdr:from>
        <xdr:to>
          <xdr:col>4</xdr:col>
          <xdr:colOff>289560</xdr:colOff>
          <xdr:row>12</xdr:row>
          <xdr:rowOff>411480</xdr:rowOff>
        </xdr:to>
        <xdr:sp macro="" textlink="">
          <xdr:nvSpPr>
            <xdr:cNvPr id="14503" name="Option Button 167" hidden="1">
              <a:extLst>
                <a:ext uri="{63B3BB69-23CF-44E3-9099-C40C66FF867C}">
                  <a14:compatExt spid="_x0000_s14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12</xdr:row>
          <xdr:rowOff>228600</xdr:rowOff>
        </xdr:from>
        <xdr:to>
          <xdr:col>5</xdr:col>
          <xdr:colOff>289560</xdr:colOff>
          <xdr:row>12</xdr:row>
          <xdr:rowOff>411480</xdr:rowOff>
        </xdr:to>
        <xdr:sp macro="" textlink="">
          <xdr:nvSpPr>
            <xdr:cNvPr id="14504" name="Option Button 168" hidden="1">
              <a:extLst>
                <a:ext uri="{63B3BB69-23CF-44E3-9099-C40C66FF867C}">
                  <a14:compatExt spid="_x0000_s14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xdr:row>
          <xdr:rowOff>228600</xdr:rowOff>
        </xdr:from>
        <xdr:to>
          <xdr:col>6</xdr:col>
          <xdr:colOff>289560</xdr:colOff>
          <xdr:row>12</xdr:row>
          <xdr:rowOff>411480</xdr:rowOff>
        </xdr:to>
        <xdr:sp macro="" textlink="">
          <xdr:nvSpPr>
            <xdr:cNvPr id="14505" name="Option Button 169" hidden="1">
              <a:extLst>
                <a:ext uri="{63B3BB69-23CF-44E3-9099-C40C66FF867C}">
                  <a14:compatExt spid="_x0000_s14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12</xdr:row>
          <xdr:rowOff>228600</xdr:rowOff>
        </xdr:from>
        <xdr:to>
          <xdr:col>7</xdr:col>
          <xdr:colOff>289560</xdr:colOff>
          <xdr:row>12</xdr:row>
          <xdr:rowOff>411480</xdr:rowOff>
        </xdr:to>
        <xdr:sp macro="" textlink="">
          <xdr:nvSpPr>
            <xdr:cNvPr id="14506" name="Option Button 170" hidden="1">
              <a:extLst>
                <a:ext uri="{63B3BB69-23CF-44E3-9099-C40C66FF867C}">
                  <a14:compatExt spid="_x0000_s14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xdr:row>
          <xdr:rowOff>68580</xdr:rowOff>
        </xdr:from>
        <xdr:to>
          <xdr:col>2</xdr:col>
          <xdr:colOff>289560</xdr:colOff>
          <xdr:row>11</xdr:row>
          <xdr:rowOff>251460</xdr:rowOff>
        </xdr:to>
        <xdr:sp macro="" textlink="">
          <xdr:nvSpPr>
            <xdr:cNvPr id="14507" name="Option Button 171" hidden="1">
              <a:extLst>
                <a:ext uri="{63B3BB69-23CF-44E3-9099-C40C66FF867C}">
                  <a14:compatExt spid="_x0000_s14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12</xdr:row>
          <xdr:rowOff>0</xdr:rowOff>
        </xdr:to>
        <xdr:sp macro="" textlink="">
          <xdr:nvSpPr>
            <xdr:cNvPr id="14508" name="Group Box 172" hidden="1">
              <a:extLst>
                <a:ext uri="{63B3BB69-23CF-44E3-9099-C40C66FF867C}">
                  <a14:compatExt spid="_x0000_s14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11</xdr:row>
          <xdr:rowOff>68580</xdr:rowOff>
        </xdr:from>
        <xdr:to>
          <xdr:col>3</xdr:col>
          <xdr:colOff>289560</xdr:colOff>
          <xdr:row>11</xdr:row>
          <xdr:rowOff>251460</xdr:rowOff>
        </xdr:to>
        <xdr:sp macro="" textlink="">
          <xdr:nvSpPr>
            <xdr:cNvPr id="14509" name="Option Button 173" hidden="1">
              <a:extLst>
                <a:ext uri="{63B3BB69-23CF-44E3-9099-C40C66FF867C}">
                  <a14:compatExt spid="_x0000_s14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11</xdr:row>
          <xdr:rowOff>68580</xdr:rowOff>
        </xdr:from>
        <xdr:to>
          <xdr:col>4</xdr:col>
          <xdr:colOff>289560</xdr:colOff>
          <xdr:row>11</xdr:row>
          <xdr:rowOff>251460</xdr:rowOff>
        </xdr:to>
        <xdr:sp macro="" textlink="">
          <xdr:nvSpPr>
            <xdr:cNvPr id="14510" name="Option Button 174" hidden="1">
              <a:extLst>
                <a:ext uri="{63B3BB69-23CF-44E3-9099-C40C66FF867C}">
                  <a14:compatExt spid="_x0000_s14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11</xdr:row>
          <xdr:rowOff>68580</xdr:rowOff>
        </xdr:from>
        <xdr:to>
          <xdr:col>5</xdr:col>
          <xdr:colOff>289560</xdr:colOff>
          <xdr:row>11</xdr:row>
          <xdr:rowOff>251460</xdr:rowOff>
        </xdr:to>
        <xdr:sp macro="" textlink="">
          <xdr:nvSpPr>
            <xdr:cNvPr id="14511" name="Option Button 175" hidden="1">
              <a:extLst>
                <a:ext uri="{63B3BB69-23CF-44E3-9099-C40C66FF867C}">
                  <a14:compatExt spid="_x0000_s14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11</xdr:row>
          <xdr:rowOff>68580</xdr:rowOff>
        </xdr:from>
        <xdr:to>
          <xdr:col>6</xdr:col>
          <xdr:colOff>289560</xdr:colOff>
          <xdr:row>11</xdr:row>
          <xdr:rowOff>251460</xdr:rowOff>
        </xdr:to>
        <xdr:sp macro="" textlink="">
          <xdr:nvSpPr>
            <xdr:cNvPr id="14512" name="Option Button 176" hidden="1">
              <a:extLst>
                <a:ext uri="{63B3BB69-23CF-44E3-9099-C40C66FF867C}">
                  <a14:compatExt spid="_x0000_s14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11</xdr:row>
          <xdr:rowOff>68580</xdr:rowOff>
        </xdr:from>
        <xdr:to>
          <xdr:col>7</xdr:col>
          <xdr:colOff>289560</xdr:colOff>
          <xdr:row>11</xdr:row>
          <xdr:rowOff>251460</xdr:rowOff>
        </xdr:to>
        <xdr:sp macro="" textlink="">
          <xdr:nvSpPr>
            <xdr:cNvPr id="14513" name="Option Button 177" hidden="1">
              <a:extLst>
                <a:ext uri="{63B3BB69-23CF-44E3-9099-C40C66FF867C}">
                  <a14:compatExt spid="_x0000_s14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A887E0E4-7C6A-422A-B72D-C65C7E72D949}"/>
            </a:ext>
          </a:extLst>
        </xdr:cNvPr>
        <xdr:cNvSpPr/>
      </xdr:nvSpPr>
      <xdr:spPr>
        <a:xfrm>
          <a:off x="9250431" y="128351"/>
          <a:ext cx="1476000"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DE14257C-F785-49BD-B350-8FB53852FD68}"/>
            </a:ext>
          </a:extLst>
        </xdr:cNvPr>
        <xdr:cNvSpPr/>
      </xdr:nvSpPr>
      <xdr:spPr>
        <a:xfrm flipH="1">
          <a:off x="772004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5"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6"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14</xdr:row>
      <xdr:rowOff>98007</xdr:rowOff>
    </xdr:from>
    <xdr:to>
      <xdr:col>12</xdr:col>
      <xdr:colOff>396127</xdr:colOff>
      <xdr:row>21</xdr:row>
      <xdr:rowOff>101</xdr:rowOff>
    </xdr:to>
    <xdr:pic>
      <xdr:nvPicPr>
        <xdr:cNvPr id="7" name="Grafik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xdr:from>
      <xdr:col>1</xdr:col>
      <xdr:colOff>1476376</xdr:colOff>
      <xdr:row>0</xdr:row>
      <xdr:rowOff>142875</xdr:rowOff>
    </xdr:from>
    <xdr:to>
      <xdr:col>1</xdr:col>
      <xdr:colOff>1806241</xdr:colOff>
      <xdr:row>1</xdr:row>
      <xdr:rowOff>225975</xdr:rowOff>
    </xdr:to>
    <xdr:pic>
      <xdr:nvPicPr>
        <xdr:cNvPr id="8" name="Grafik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71676" y="142875"/>
          <a:ext cx="329865" cy="273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18</xdr:row>
          <xdr:rowOff>106680</xdr:rowOff>
        </xdr:to>
        <xdr:sp macro="" textlink="">
          <xdr:nvSpPr>
            <xdr:cNvPr id="15421" name="Group Box 61" hidden="1">
              <a:extLst>
                <a:ext uri="{63B3BB69-23CF-44E3-9099-C40C66FF867C}">
                  <a14:compatExt spid="_x0000_s154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487680</xdr:rowOff>
        </xdr:from>
        <xdr:to>
          <xdr:col>8</xdr:col>
          <xdr:colOff>0</xdr:colOff>
          <xdr:row>11</xdr:row>
          <xdr:rowOff>175260</xdr:rowOff>
        </xdr:to>
        <xdr:sp macro="" textlink="">
          <xdr:nvSpPr>
            <xdr:cNvPr id="15428" name="Group Box 68" hidden="1">
              <a:extLst>
                <a:ext uri="{63B3BB69-23CF-44E3-9099-C40C66FF867C}">
                  <a14:compatExt spid="_x0000_s154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xdr:row>
          <xdr:rowOff>99060</xdr:rowOff>
        </xdr:from>
        <xdr:to>
          <xdr:col>2</xdr:col>
          <xdr:colOff>274320</xdr:colOff>
          <xdr:row>5</xdr:row>
          <xdr:rowOff>274320</xdr:rowOff>
        </xdr:to>
        <xdr:sp macro="" textlink="">
          <xdr:nvSpPr>
            <xdr:cNvPr id="15434" name="Option Button 74" hidden="1">
              <a:extLst>
                <a:ext uri="{63B3BB69-23CF-44E3-9099-C40C66FF867C}">
                  <a14:compatExt spid="_x0000_s15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8</xdr:col>
          <xdr:colOff>0</xdr:colOff>
          <xdr:row>6</xdr:row>
          <xdr:rowOff>0</xdr:rowOff>
        </xdr:to>
        <xdr:sp macro="" textlink="">
          <xdr:nvSpPr>
            <xdr:cNvPr id="15435" name="Group Box 75" hidden="1">
              <a:extLst>
                <a:ext uri="{63B3BB69-23CF-44E3-9099-C40C66FF867C}">
                  <a14:compatExt spid="_x0000_s15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99060</xdr:rowOff>
        </xdr:from>
        <xdr:to>
          <xdr:col>3</xdr:col>
          <xdr:colOff>274320</xdr:colOff>
          <xdr:row>5</xdr:row>
          <xdr:rowOff>274320</xdr:rowOff>
        </xdr:to>
        <xdr:sp macro="" textlink="">
          <xdr:nvSpPr>
            <xdr:cNvPr id="15436" name="Option Button 76" hidden="1">
              <a:extLst>
                <a:ext uri="{63B3BB69-23CF-44E3-9099-C40C66FF867C}">
                  <a14:compatExt spid="_x0000_s15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99060</xdr:rowOff>
        </xdr:from>
        <xdr:to>
          <xdr:col>4</xdr:col>
          <xdr:colOff>274320</xdr:colOff>
          <xdr:row>5</xdr:row>
          <xdr:rowOff>274320</xdr:rowOff>
        </xdr:to>
        <xdr:sp macro="" textlink="">
          <xdr:nvSpPr>
            <xdr:cNvPr id="15437" name="Option Button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xdr:row>
          <xdr:rowOff>99060</xdr:rowOff>
        </xdr:from>
        <xdr:to>
          <xdr:col>5</xdr:col>
          <xdr:colOff>274320</xdr:colOff>
          <xdr:row>5</xdr:row>
          <xdr:rowOff>274320</xdr:rowOff>
        </xdr:to>
        <xdr:sp macro="" textlink="">
          <xdr:nvSpPr>
            <xdr:cNvPr id="15438" name="Option Button 78" hidden="1">
              <a:extLst>
                <a:ext uri="{63B3BB69-23CF-44E3-9099-C40C66FF867C}">
                  <a14:compatExt spid="_x0000_s15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xdr:row>
          <xdr:rowOff>99060</xdr:rowOff>
        </xdr:from>
        <xdr:to>
          <xdr:col>6</xdr:col>
          <xdr:colOff>274320</xdr:colOff>
          <xdr:row>5</xdr:row>
          <xdr:rowOff>274320</xdr:rowOff>
        </xdr:to>
        <xdr:sp macro="" textlink="">
          <xdr:nvSpPr>
            <xdr:cNvPr id="15439" name="Option Button 79" hidden="1">
              <a:extLst>
                <a:ext uri="{63B3BB69-23CF-44E3-9099-C40C66FF867C}">
                  <a14:compatExt spid="_x0000_s15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xdr:row>
          <xdr:rowOff>99060</xdr:rowOff>
        </xdr:from>
        <xdr:to>
          <xdr:col>7</xdr:col>
          <xdr:colOff>274320</xdr:colOff>
          <xdr:row>5</xdr:row>
          <xdr:rowOff>274320</xdr:rowOff>
        </xdr:to>
        <xdr:sp macro="" textlink="">
          <xdr:nvSpPr>
            <xdr:cNvPr id="15440" name="Option Button 80" hidden="1">
              <a:extLst>
                <a:ext uri="{63B3BB69-23CF-44E3-9099-C40C66FF867C}">
                  <a14:compatExt spid="_x0000_s15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xdr:row>
          <xdr:rowOff>99060</xdr:rowOff>
        </xdr:from>
        <xdr:to>
          <xdr:col>2</xdr:col>
          <xdr:colOff>274320</xdr:colOff>
          <xdr:row>6</xdr:row>
          <xdr:rowOff>274320</xdr:rowOff>
        </xdr:to>
        <xdr:sp macro="" textlink="">
          <xdr:nvSpPr>
            <xdr:cNvPr id="15441" name="Option Button 81" hidden="1">
              <a:extLst>
                <a:ext uri="{63B3BB69-23CF-44E3-9099-C40C66FF867C}">
                  <a14:compatExt spid="_x0000_s15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7</xdr:row>
          <xdr:rowOff>0</xdr:rowOff>
        </xdr:to>
        <xdr:sp macro="" textlink="">
          <xdr:nvSpPr>
            <xdr:cNvPr id="15442" name="Group Box 82" hidden="1">
              <a:extLst>
                <a:ext uri="{63B3BB69-23CF-44E3-9099-C40C66FF867C}">
                  <a14:compatExt spid="_x0000_s154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99060</xdr:rowOff>
        </xdr:from>
        <xdr:to>
          <xdr:col>3</xdr:col>
          <xdr:colOff>274320</xdr:colOff>
          <xdr:row>6</xdr:row>
          <xdr:rowOff>274320</xdr:rowOff>
        </xdr:to>
        <xdr:sp macro="" textlink="">
          <xdr:nvSpPr>
            <xdr:cNvPr id="15443" name="Option Button 83" hidden="1">
              <a:extLst>
                <a:ext uri="{63B3BB69-23CF-44E3-9099-C40C66FF867C}">
                  <a14:compatExt spid="_x0000_s15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99060</xdr:rowOff>
        </xdr:from>
        <xdr:to>
          <xdr:col>4</xdr:col>
          <xdr:colOff>274320</xdr:colOff>
          <xdr:row>6</xdr:row>
          <xdr:rowOff>274320</xdr:rowOff>
        </xdr:to>
        <xdr:sp macro="" textlink="">
          <xdr:nvSpPr>
            <xdr:cNvPr id="15444" name="Option Button 84" hidden="1">
              <a:extLst>
                <a:ext uri="{63B3BB69-23CF-44E3-9099-C40C66FF867C}">
                  <a14:compatExt spid="_x0000_s15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99060</xdr:rowOff>
        </xdr:from>
        <xdr:to>
          <xdr:col>5</xdr:col>
          <xdr:colOff>274320</xdr:colOff>
          <xdr:row>6</xdr:row>
          <xdr:rowOff>274320</xdr:rowOff>
        </xdr:to>
        <xdr:sp macro="" textlink="">
          <xdr:nvSpPr>
            <xdr:cNvPr id="15445" name="Option Button 85" hidden="1">
              <a:extLst>
                <a:ext uri="{63B3BB69-23CF-44E3-9099-C40C66FF867C}">
                  <a14:compatExt spid="_x0000_s15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xdr:row>
          <xdr:rowOff>99060</xdr:rowOff>
        </xdr:from>
        <xdr:to>
          <xdr:col>6</xdr:col>
          <xdr:colOff>274320</xdr:colOff>
          <xdr:row>6</xdr:row>
          <xdr:rowOff>274320</xdr:rowOff>
        </xdr:to>
        <xdr:sp macro="" textlink="">
          <xdr:nvSpPr>
            <xdr:cNvPr id="15446" name="Option Button 86" hidden="1">
              <a:extLst>
                <a:ext uri="{63B3BB69-23CF-44E3-9099-C40C66FF867C}">
                  <a14:compatExt spid="_x0000_s15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6</xdr:row>
          <xdr:rowOff>99060</xdr:rowOff>
        </xdr:from>
        <xdr:to>
          <xdr:col>7</xdr:col>
          <xdr:colOff>274320</xdr:colOff>
          <xdr:row>6</xdr:row>
          <xdr:rowOff>274320</xdr:rowOff>
        </xdr:to>
        <xdr:sp macro="" textlink="">
          <xdr:nvSpPr>
            <xdr:cNvPr id="15447" name="Option Button 87" hidden="1">
              <a:extLst>
                <a:ext uri="{63B3BB69-23CF-44E3-9099-C40C66FF867C}">
                  <a14:compatExt spid="_x0000_s15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xdr:row>
          <xdr:rowOff>99060</xdr:rowOff>
        </xdr:from>
        <xdr:to>
          <xdr:col>2</xdr:col>
          <xdr:colOff>274320</xdr:colOff>
          <xdr:row>7</xdr:row>
          <xdr:rowOff>274320</xdr:rowOff>
        </xdr:to>
        <xdr:sp macro="" textlink="">
          <xdr:nvSpPr>
            <xdr:cNvPr id="15448" name="Option Button 88" hidden="1">
              <a:extLst>
                <a:ext uri="{63B3BB69-23CF-44E3-9099-C40C66FF867C}">
                  <a14:compatExt spid="_x0000_s15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5449" name="Group Box 89" hidden="1">
              <a:extLst>
                <a:ext uri="{63B3BB69-23CF-44E3-9099-C40C66FF867C}">
                  <a14:compatExt spid="_x0000_s154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xdr:row>
          <xdr:rowOff>99060</xdr:rowOff>
        </xdr:from>
        <xdr:to>
          <xdr:col>3</xdr:col>
          <xdr:colOff>274320</xdr:colOff>
          <xdr:row>7</xdr:row>
          <xdr:rowOff>274320</xdr:rowOff>
        </xdr:to>
        <xdr:sp macro="" textlink="">
          <xdr:nvSpPr>
            <xdr:cNvPr id="15450" name="Option Button 90" hidden="1">
              <a:extLst>
                <a:ext uri="{63B3BB69-23CF-44E3-9099-C40C66FF867C}">
                  <a14:compatExt spid="_x0000_s15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99060</xdr:rowOff>
        </xdr:from>
        <xdr:to>
          <xdr:col>4</xdr:col>
          <xdr:colOff>274320</xdr:colOff>
          <xdr:row>7</xdr:row>
          <xdr:rowOff>274320</xdr:rowOff>
        </xdr:to>
        <xdr:sp macro="" textlink="">
          <xdr:nvSpPr>
            <xdr:cNvPr id="15451" name="Option Button 91" hidden="1">
              <a:extLst>
                <a:ext uri="{63B3BB69-23CF-44E3-9099-C40C66FF867C}">
                  <a14:compatExt spid="_x0000_s15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99060</xdr:rowOff>
        </xdr:from>
        <xdr:to>
          <xdr:col>5</xdr:col>
          <xdr:colOff>274320</xdr:colOff>
          <xdr:row>7</xdr:row>
          <xdr:rowOff>274320</xdr:rowOff>
        </xdr:to>
        <xdr:sp macro="" textlink="">
          <xdr:nvSpPr>
            <xdr:cNvPr id="15452" name="Option Button 92" hidden="1">
              <a:extLst>
                <a:ext uri="{63B3BB69-23CF-44E3-9099-C40C66FF867C}">
                  <a14:compatExt spid="_x0000_s15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99060</xdr:rowOff>
        </xdr:from>
        <xdr:to>
          <xdr:col>6</xdr:col>
          <xdr:colOff>274320</xdr:colOff>
          <xdr:row>7</xdr:row>
          <xdr:rowOff>274320</xdr:rowOff>
        </xdr:to>
        <xdr:sp macro="" textlink="">
          <xdr:nvSpPr>
            <xdr:cNvPr id="15453" name="Option Button 93" hidden="1">
              <a:extLst>
                <a:ext uri="{63B3BB69-23CF-44E3-9099-C40C66FF867C}">
                  <a14:compatExt spid="_x0000_s15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xdr:row>
          <xdr:rowOff>99060</xdr:rowOff>
        </xdr:from>
        <xdr:to>
          <xdr:col>7</xdr:col>
          <xdr:colOff>274320</xdr:colOff>
          <xdr:row>7</xdr:row>
          <xdr:rowOff>274320</xdr:rowOff>
        </xdr:to>
        <xdr:sp macro="" textlink="">
          <xdr:nvSpPr>
            <xdr:cNvPr id="15454" name="Option Button 94" hidden="1">
              <a:extLst>
                <a:ext uri="{63B3BB69-23CF-44E3-9099-C40C66FF867C}">
                  <a14:compatExt spid="_x0000_s15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8</xdr:row>
          <xdr:rowOff>144780</xdr:rowOff>
        </xdr:from>
        <xdr:to>
          <xdr:col>2</xdr:col>
          <xdr:colOff>274320</xdr:colOff>
          <xdr:row>8</xdr:row>
          <xdr:rowOff>327660</xdr:rowOff>
        </xdr:to>
        <xdr:sp macro="" textlink="">
          <xdr:nvSpPr>
            <xdr:cNvPr id="15455" name="Option Button 95" hidden="1">
              <a:extLst>
                <a:ext uri="{63B3BB69-23CF-44E3-9099-C40C66FF867C}">
                  <a14:compatExt spid="_x0000_s15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327660</xdr:rowOff>
        </xdr:from>
        <xdr:to>
          <xdr:col>8</xdr:col>
          <xdr:colOff>0</xdr:colOff>
          <xdr:row>9</xdr:row>
          <xdr:rowOff>0</xdr:rowOff>
        </xdr:to>
        <xdr:sp macro="" textlink="">
          <xdr:nvSpPr>
            <xdr:cNvPr id="15456" name="Group Box 96" hidden="1">
              <a:extLst>
                <a:ext uri="{63B3BB69-23CF-44E3-9099-C40C66FF867C}">
                  <a14:compatExt spid="_x0000_s154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144780</xdr:rowOff>
        </xdr:from>
        <xdr:to>
          <xdr:col>3</xdr:col>
          <xdr:colOff>274320</xdr:colOff>
          <xdr:row>8</xdr:row>
          <xdr:rowOff>327660</xdr:rowOff>
        </xdr:to>
        <xdr:sp macro="" textlink="">
          <xdr:nvSpPr>
            <xdr:cNvPr id="15457" name="Option Button 97" hidden="1">
              <a:extLst>
                <a:ext uri="{63B3BB69-23CF-44E3-9099-C40C66FF867C}">
                  <a14:compatExt spid="_x0000_s15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144780</xdr:rowOff>
        </xdr:from>
        <xdr:to>
          <xdr:col>4</xdr:col>
          <xdr:colOff>274320</xdr:colOff>
          <xdr:row>8</xdr:row>
          <xdr:rowOff>327660</xdr:rowOff>
        </xdr:to>
        <xdr:sp macro="" textlink="">
          <xdr:nvSpPr>
            <xdr:cNvPr id="15458" name="Option Button 98" hidden="1">
              <a:extLst>
                <a:ext uri="{63B3BB69-23CF-44E3-9099-C40C66FF867C}">
                  <a14:compatExt spid="_x0000_s15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144780</xdr:rowOff>
        </xdr:from>
        <xdr:to>
          <xdr:col>5</xdr:col>
          <xdr:colOff>274320</xdr:colOff>
          <xdr:row>8</xdr:row>
          <xdr:rowOff>327660</xdr:rowOff>
        </xdr:to>
        <xdr:sp macro="" textlink="">
          <xdr:nvSpPr>
            <xdr:cNvPr id="15459" name="Option Button 99" hidden="1">
              <a:extLst>
                <a:ext uri="{63B3BB69-23CF-44E3-9099-C40C66FF867C}">
                  <a14:compatExt spid="_x0000_s15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144780</xdr:rowOff>
        </xdr:from>
        <xdr:to>
          <xdr:col>6</xdr:col>
          <xdr:colOff>274320</xdr:colOff>
          <xdr:row>8</xdr:row>
          <xdr:rowOff>327660</xdr:rowOff>
        </xdr:to>
        <xdr:sp macro="" textlink="">
          <xdr:nvSpPr>
            <xdr:cNvPr id="15460" name="Option Button 100" hidden="1">
              <a:extLst>
                <a:ext uri="{63B3BB69-23CF-44E3-9099-C40C66FF867C}">
                  <a14:compatExt spid="_x0000_s1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8</xdr:row>
          <xdr:rowOff>144780</xdr:rowOff>
        </xdr:from>
        <xdr:to>
          <xdr:col>7</xdr:col>
          <xdr:colOff>274320</xdr:colOff>
          <xdr:row>8</xdr:row>
          <xdr:rowOff>327660</xdr:rowOff>
        </xdr:to>
        <xdr:sp macro="" textlink="">
          <xdr:nvSpPr>
            <xdr:cNvPr id="15461" name="Option Button 101" hidden="1">
              <a:extLst>
                <a:ext uri="{63B3BB69-23CF-44E3-9099-C40C66FF867C}">
                  <a14:compatExt spid="_x0000_s15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52" name="Grafik 51">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5470" name="Group Box 110" hidden="1">
              <a:extLst>
                <a:ext uri="{63B3BB69-23CF-44E3-9099-C40C66FF867C}">
                  <a14:compatExt spid="_x0000_s154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11</xdr:row>
          <xdr:rowOff>175260</xdr:rowOff>
        </xdr:to>
        <xdr:sp macro="" textlink="">
          <xdr:nvSpPr>
            <xdr:cNvPr id="15477" name="Group Box 117" hidden="1">
              <a:extLst>
                <a:ext uri="{63B3BB69-23CF-44E3-9099-C40C66FF867C}">
                  <a14:compatExt spid="_x0000_s15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12</xdr:row>
          <xdr:rowOff>0</xdr:rowOff>
        </xdr:to>
        <xdr:sp macro="" textlink="">
          <xdr:nvSpPr>
            <xdr:cNvPr id="15483" name="Group Box 123" hidden="1">
              <a:extLst>
                <a:ext uri="{63B3BB69-23CF-44E3-9099-C40C66FF867C}">
                  <a14:compatExt spid="_x0000_s15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11</xdr:row>
          <xdr:rowOff>144780</xdr:rowOff>
        </xdr:from>
        <xdr:to>
          <xdr:col>2</xdr:col>
          <xdr:colOff>274320</xdr:colOff>
          <xdr:row>11</xdr:row>
          <xdr:rowOff>327660</xdr:rowOff>
        </xdr:to>
        <xdr:sp macro="" textlink="">
          <xdr:nvSpPr>
            <xdr:cNvPr id="15484" name="Option Button 124" hidden="1">
              <a:extLst>
                <a:ext uri="{63B3BB69-23CF-44E3-9099-C40C66FF867C}">
                  <a14:compatExt spid="_x0000_s15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12</xdr:row>
          <xdr:rowOff>0</xdr:rowOff>
        </xdr:to>
        <xdr:sp macro="" textlink="">
          <xdr:nvSpPr>
            <xdr:cNvPr id="15485" name="Group Box 125" hidden="1">
              <a:extLst>
                <a:ext uri="{63B3BB69-23CF-44E3-9099-C40C66FF867C}">
                  <a14:compatExt spid="_x0000_s154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144780</xdr:rowOff>
        </xdr:from>
        <xdr:to>
          <xdr:col>3</xdr:col>
          <xdr:colOff>274320</xdr:colOff>
          <xdr:row>11</xdr:row>
          <xdr:rowOff>327660</xdr:rowOff>
        </xdr:to>
        <xdr:sp macro="" textlink="">
          <xdr:nvSpPr>
            <xdr:cNvPr id="15486" name="Option Button 126" hidden="1">
              <a:extLst>
                <a:ext uri="{63B3BB69-23CF-44E3-9099-C40C66FF867C}">
                  <a14:compatExt spid="_x0000_s15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xdr:row>
          <xdr:rowOff>144780</xdr:rowOff>
        </xdr:from>
        <xdr:to>
          <xdr:col>4</xdr:col>
          <xdr:colOff>274320</xdr:colOff>
          <xdr:row>11</xdr:row>
          <xdr:rowOff>327660</xdr:rowOff>
        </xdr:to>
        <xdr:sp macro="" textlink="">
          <xdr:nvSpPr>
            <xdr:cNvPr id="15487" name="Option Button 127" hidden="1">
              <a:extLst>
                <a:ext uri="{63B3BB69-23CF-44E3-9099-C40C66FF867C}">
                  <a14:compatExt spid="_x0000_s15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144780</xdr:rowOff>
        </xdr:from>
        <xdr:to>
          <xdr:col>5</xdr:col>
          <xdr:colOff>274320</xdr:colOff>
          <xdr:row>11</xdr:row>
          <xdr:rowOff>327660</xdr:rowOff>
        </xdr:to>
        <xdr:sp macro="" textlink="">
          <xdr:nvSpPr>
            <xdr:cNvPr id="15488" name="Option Button 128" hidden="1">
              <a:extLst>
                <a:ext uri="{63B3BB69-23CF-44E3-9099-C40C66FF867C}">
                  <a14:compatExt spid="_x0000_s15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144780</xdr:rowOff>
        </xdr:from>
        <xdr:to>
          <xdr:col>6</xdr:col>
          <xdr:colOff>274320</xdr:colOff>
          <xdr:row>11</xdr:row>
          <xdr:rowOff>327660</xdr:rowOff>
        </xdr:to>
        <xdr:sp macro="" textlink="">
          <xdr:nvSpPr>
            <xdr:cNvPr id="15489" name="Option Button 129" hidden="1">
              <a:extLst>
                <a:ext uri="{63B3BB69-23CF-44E3-9099-C40C66FF867C}">
                  <a14:compatExt spid="_x0000_s15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xdr:row>
          <xdr:rowOff>144780</xdr:rowOff>
        </xdr:from>
        <xdr:to>
          <xdr:col>7</xdr:col>
          <xdr:colOff>274320</xdr:colOff>
          <xdr:row>11</xdr:row>
          <xdr:rowOff>327660</xdr:rowOff>
        </xdr:to>
        <xdr:sp macro="" textlink="">
          <xdr:nvSpPr>
            <xdr:cNvPr id="15490" name="Option Button 130" hidden="1">
              <a:extLst>
                <a:ext uri="{63B3BB69-23CF-44E3-9099-C40C66FF867C}">
                  <a14:compatExt spid="_x0000_s15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327660</xdr:rowOff>
        </xdr:from>
        <xdr:to>
          <xdr:col>8</xdr:col>
          <xdr:colOff>0</xdr:colOff>
          <xdr:row>13</xdr:row>
          <xdr:rowOff>0</xdr:rowOff>
        </xdr:to>
        <xdr:sp macro="" textlink="">
          <xdr:nvSpPr>
            <xdr:cNvPr id="15491" name="Group Box 131" hidden="1">
              <a:extLst>
                <a:ext uri="{63B3BB69-23CF-44E3-9099-C40C66FF867C}">
                  <a14:compatExt spid="_x0000_s15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12</xdr:row>
          <xdr:rowOff>83820</xdr:rowOff>
        </xdr:from>
        <xdr:to>
          <xdr:col>2</xdr:col>
          <xdr:colOff>274320</xdr:colOff>
          <xdr:row>12</xdr:row>
          <xdr:rowOff>266700</xdr:rowOff>
        </xdr:to>
        <xdr:sp macro="" textlink="">
          <xdr:nvSpPr>
            <xdr:cNvPr id="15492" name="Option Button 132" hidden="1">
              <a:extLst>
                <a:ext uri="{63B3BB69-23CF-44E3-9099-C40C66FF867C}">
                  <a14:compatExt spid="_x0000_s15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327660</xdr:rowOff>
        </xdr:from>
        <xdr:to>
          <xdr:col>8</xdr:col>
          <xdr:colOff>0</xdr:colOff>
          <xdr:row>13</xdr:row>
          <xdr:rowOff>0</xdr:rowOff>
        </xdr:to>
        <xdr:sp macro="" textlink="">
          <xdr:nvSpPr>
            <xdr:cNvPr id="15493" name="Group Box 133" hidden="1">
              <a:extLst>
                <a:ext uri="{63B3BB69-23CF-44E3-9099-C40C66FF867C}">
                  <a14:compatExt spid="_x0000_s15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12</xdr:row>
          <xdr:rowOff>83820</xdr:rowOff>
        </xdr:from>
        <xdr:to>
          <xdr:col>3</xdr:col>
          <xdr:colOff>274320</xdr:colOff>
          <xdr:row>12</xdr:row>
          <xdr:rowOff>266700</xdr:rowOff>
        </xdr:to>
        <xdr:sp macro="" textlink="">
          <xdr:nvSpPr>
            <xdr:cNvPr id="15494" name="Option Button 134" hidden="1">
              <a:extLst>
                <a:ext uri="{63B3BB69-23CF-44E3-9099-C40C66FF867C}">
                  <a14:compatExt spid="_x0000_s15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83820</xdr:rowOff>
        </xdr:from>
        <xdr:to>
          <xdr:col>4</xdr:col>
          <xdr:colOff>274320</xdr:colOff>
          <xdr:row>12</xdr:row>
          <xdr:rowOff>266700</xdr:rowOff>
        </xdr:to>
        <xdr:sp macro="" textlink="">
          <xdr:nvSpPr>
            <xdr:cNvPr id="15495" name="Option Button 135" hidden="1">
              <a:extLst>
                <a:ext uri="{63B3BB69-23CF-44E3-9099-C40C66FF867C}">
                  <a14:compatExt spid="_x0000_s15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12</xdr:row>
          <xdr:rowOff>83820</xdr:rowOff>
        </xdr:from>
        <xdr:to>
          <xdr:col>5</xdr:col>
          <xdr:colOff>274320</xdr:colOff>
          <xdr:row>12</xdr:row>
          <xdr:rowOff>266700</xdr:rowOff>
        </xdr:to>
        <xdr:sp macro="" textlink="">
          <xdr:nvSpPr>
            <xdr:cNvPr id="15496" name="Option Button 136" hidden="1">
              <a:extLst>
                <a:ext uri="{63B3BB69-23CF-44E3-9099-C40C66FF867C}">
                  <a14:compatExt spid="_x0000_s15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xdr:row>
          <xdr:rowOff>83820</xdr:rowOff>
        </xdr:from>
        <xdr:to>
          <xdr:col>6</xdr:col>
          <xdr:colOff>274320</xdr:colOff>
          <xdr:row>12</xdr:row>
          <xdr:rowOff>266700</xdr:rowOff>
        </xdr:to>
        <xdr:sp macro="" textlink="">
          <xdr:nvSpPr>
            <xdr:cNvPr id="15497" name="Option Button 137" hidden="1">
              <a:extLst>
                <a:ext uri="{63B3BB69-23CF-44E3-9099-C40C66FF867C}">
                  <a14:compatExt spid="_x0000_s15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12</xdr:row>
          <xdr:rowOff>83820</xdr:rowOff>
        </xdr:from>
        <xdr:to>
          <xdr:col>7</xdr:col>
          <xdr:colOff>274320</xdr:colOff>
          <xdr:row>12</xdr:row>
          <xdr:rowOff>266700</xdr:rowOff>
        </xdr:to>
        <xdr:sp macro="" textlink="">
          <xdr:nvSpPr>
            <xdr:cNvPr id="15498" name="Option Button 138" hidden="1">
              <a:extLst>
                <a:ext uri="{63B3BB69-23CF-44E3-9099-C40C66FF867C}">
                  <a14:compatExt spid="_x0000_s15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327660</xdr:rowOff>
        </xdr:from>
        <xdr:to>
          <xdr:col>8</xdr:col>
          <xdr:colOff>0</xdr:colOff>
          <xdr:row>13</xdr:row>
          <xdr:rowOff>502920</xdr:rowOff>
        </xdr:to>
        <xdr:sp macro="" textlink="">
          <xdr:nvSpPr>
            <xdr:cNvPr id="15499" name="Group Box 139" hidden="1">
              <a:extLst>
                <a:ext uri="{63B3BB69-23CF-44E3-9099-C40C66FF867C}">
                  <a14:compatExt spid="_x0000_s15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13</xdr:row>
          <xdr:rowOff>251460</xdr:rowOff>
        </xdr:from>
        <xdr:to>
          <xdr:col>2</xdr:col>
          <xdr:colOff>274320</xdr:colOff>
          <xdr:row>13</xdr:row>
          <xdr:rowOff>426720</xdr:rowOff>
        </xdr:to>
        <xdr:sp macro="" textlink="">
          <xdr:nvSpPr>
            <xdr:cNvPr id="15500" name="Option Button 140" hidden="1">
              <a:extLst>
                <a:ext uri="{63B3BB69-23CF-44E3-9099-C40C66FF867C}">
                  <a14:compatExt spid="_x0000_s15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327660</xdr:rowOff>
        </xdr:from>
        <xdr:to>
          <xdr:col>8</xdr:col>
          <xdr:colOff>0</xdr:colOff>
          <xdr:row>13</xdr:row>
          <xdr:rowOff>502920</xdr:rowOff>
        </xdr:to>
        <xdr:sp macro="" textlink="">
          <xdr:nvSpPr>
            <xdr:cNvPr id="15501" name="Group Box 141" hidden="1">
              <a:extLst>
                <a:ext uri="{63B3BB69-23CF-44E3-9099-C40C66FF867C}">
                  <a14:compatExt spid="_x0000_s15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13</xdr:row>
          <xdr:rowOff>251460</xdr:rowOff>
        </xdr:from>
        <xdr:to>
          <xdr:col>3</xdr:col>
          <xdr:colOff>274320</xdr:colOff>
          <xdr:row>13</xdr:row>
          <xdr:rowOff>426720</xdr:rowOff>
        </xdr:to>
        <xdr:sp macro="" textlink="">
          <xdr:nvSpPr>
            <xdr:cNvPr id="15502" name="Option Button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13</xdr:row>
          <xdr:rowOff>251460</xdr:rowOff>
        </xdr:from>
        <xdr:to>
          <xdr:col>4</xdr:col>
          <xdr:colOff>274320</xdr:colOff>
          <xdr:row>13</xdr:row>
          <xdr:rowOff>426720</xdr:rowOff>
        </xdr:to>
        <xdr:sp macro="" textlink="">
          <xdr:nvSpPr>
            <xdr:cNvPr id="15503" name="Option Button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13</xdr:row>
          <xdr:rowOff>251460</xdr:rowOff>
        </xdr:from>
        <xdr:to>
          <xdr:col>5</xdr:col>
          <xdr:colOff>274320</xdr:colOff>
          <xdr:row>13</xdr:row>
          <xdr:rowOff>426720</xdr:rowOff>
        </xdr:to>
        <xdr:sp macro="" textlink="">
          <xdr:nvSpPr>
            <xdr:cNvPr id="15504" name="Option Button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xdr:row>
          <xdr:rowOff>251460</xdr:rowOff>
        </xdr:from>
        <xdr:to>
          <xdr:col>6</xdr:col>
          <xdr:colOff>274320</xdr:colOff>
          <xdr:row>13</xdr:row>
          <xdr:rowOff>426720</xdr:rowOff>
        </xdr:to>
        <xdr:sp macro="" textlink="">
          <xdr:nvSpPr>
            <xdr:cNvPr id="15505" name="Option Button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13</xdr:row>
          <xdr:rowOff>251460</xdr:rowOff>
        </xdr:from>
        <xdr:to>
          <xdr:col>7</xdr:col>
          <xdr:colOff>274320</xdr:colOff>
          <xdr:row>13</xdr:row>
          <xdr:rowOff>426720</xdr:rowOff>
        </xdr:to>
        <xdr:sp macro="" textlink="">
          <xdr:nvSpPr>
            <xdr:cNvPr id="15506" name="Option Button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327660</xdr:rowOff>
        </xdr:from>
        <xdr:to>
          <xdr:col>8</xdr:col>
          <xdr:colOff>0</xdr:colOff>
          <xdr:row>14</xdr:row>
          <xdr:rowOff>160020</xdr:rowOff>
        </xdr:to>
        <xdr:sp macro="" textlink="">
          <xdr:nvSpPr>
            <xdr:cNvPr id="15507" name="Group Box 147" hidden="1">
              <a:extLst>
                <a:ext uri="{63B3BB69-23CF-44E3-9099-C40C66FF867C}">
                  <a14:compatExt spid="_x0000_s15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327660</xdr:rowOff>
        </xdr:from>
        <xdr:to>
          <xdr:col>8</xdr:col>
          <xdr:colOff>0</xdr:colOff>
          <xdr:row>14</xdr:row>
          <xdr:rowOff>160020</xdr:rowOff>
        </xdr:to>
        <xdr:sp macro="" textlink="">
          <xdr:nvSpPr>
            <xdr:cNvPr id="15509" name="Group Box 149" hidden="1">
              <a:extLst>
                <a:ext uri="{63B3BB69-23CF-44E3-9099-C40C66FF867C}">
                  <a14:compatExt spid="_x0000_s15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16</xdr:row>
          <xdr:rowOff>144780</xdr:rowOff>
        </xdr:to>
        <xdr:sp macro="" textlink="">
          <xdr:nvSpPr>
            <xdr:cNvPr id="15515" name="Group Box 155" hidden="1">
              <a:extLst>
                <a:ext uri="{63B3BB69-23CF-44E3-9099-C40C66FF867C}">
                  <a14:compatExt spid="_x0000_s15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11</xdr:row>
          <xdr:rowOff>175260</xdr:rowOff>
        </xdr:to>
        <xdr:sp macro="" textlink="">
          <xdr:nvSpPr>
            <xdr:cNvPr id="15517" name="Group Box 157" hidden="1">
              <a:extLst>
                <a:ext uri="{63B3BB69-23CF-44E3-9099-C40C66FF867C}">
                  <a14:compatExt spid="_x0000_s15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10</xdr:row>
          <xdr:rowOff>83820</xdr:rowOff>
        </xdr:from>
        <xdr:to>
          <xdr:col>2</xdr:col>
          <xdr:colOff>274320</xdr:colOff>
          <xdr:row>10</xdr:row>
          <xdr:rowOff>266700</xdr:rowOff>
        </xdr:to>
        <xdr:sp macro="" textlink="">
          <xdr:nvSpPr>
            <xdr:cNvPr id="15518" name="Option Button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11</xdr:row>
          <xdr:rowOff>175260</xdr:rowOff>
        </xdr:to>
        <xdr:sp macro="" textlink="">
          <xdr:nvSpPr>
            <xdr:cNvPr id="15519" name="Group Box 159" hidden="1">
              <a:extLst>
                <a:ext uri="{63B3BB69-23CF-44E3-9099-C40C66FF867C}">
                  <a14:compatExt spid="_x0000_s15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83820</xdr:rowOff>
        </xdr:from>
        <xdr:to>
          <xdr:col>3</xdr:col>
          <xdr:colOff>274320</xdr:colOff>
          <xdr:row>10</xdr:row>
          <xdr:rowOff>266700</xdr:rowOff>
        </xdr:to>
        <xdr:sp macro="" textlink="">
          <xdr:nvSpPr>
            <xdr:cNvPr id="15520" name="Option Button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83820</xdr:rowOff>
        </xdr:from>
        <xdr:to>
          <xdr:col>4</xdr:col>
          <xdr:colOff>274320</xdr:colOff>
          <xdr:row>10</xdr:row>
          <xdr:rowOff>266700</xdr:rowOff>
        </xdr:to>
        <xdr:sp macro="" textlink="">
          <xdr:nvSpPr>
            <xdr:cNvPr id="15521" name="Option Button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10</xdr:row>
          <xdr:rowOff>83820</xdr:rowOff>
        </xdr:from>
        <xdr:to>
          <xdr:col>5</xdr:col>
          <xdr:colOff>274320</xdr:colOff>
          <xdr:row>10</xdr:row>
          <xdr:rowOff>266700</xdr:rowOff>
        </xdr:to>
        <xdr:sp macro="" textlink="">
          <xdr:nvSpPr>
            <xdr:cNvPr id="15522" name="Option Button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83820</xdr:rowOff>
        </xdr:from>
        <xdr:to>
          <xdr:col>6</xdr:col>
          <xdr:colOff>274320</xdr:colOff>
          <xdr:row>10</xdr:row>
          <xdr:rowOff>266700</xdr:rowOff>
        </xdr:to>
        <xdr:sp macro="" textlink="">
          <xdr:nvSpPr>
            <xdr:cNvPr id="15523" name="Option Button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10</xdr:row>
          <xdr:rowOff>83820</xdr:rowOff>
        </xdr:from>
        <xdr:to>
          <xdr:col>7</xdr:col>
          <xdr:colOff>274320</xdr:colOff>
          <xdr:row>10</xdr:row>
          <xdr:rowOff>266700</xdr:rowOff>
        </xdr:to>
        <xdr:sp macro="" textlink="">
          <xdr:nvSpPr>
            <xdr:cNvPr id="15524" name="Option Button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12</xdr:row>
          <xdr:rowOff>0</xdr:rowOff>
        </xdr:to>
        <xdr:sp macro="" textlink="">
          <xdr:nvSpPr>
            <xdr:cNvPr id="15525" name="Group Box 165" hidden="1">
              <a:extLst>
                <a:ext uri="{63B3BB69-23CF-44E3-9099-C40C66FF867C}">
                  <a14:compatExt spid="_x0000_s15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12</xdr:row>
          <xdr:rowOff>0</xdr:rowOff>
        </xdr:to>
        <xdr:sp macro="" textlink="">
          <xdr:nvSpPr>
            <xdr:cNvPr id="15526" name="Group Box 166" hidden="1">
              <a:extLst>
                <a:ext uri="{63B3BB69-23CF-44E3-9099-C40C66FF867C}">
                  <a14:compatExt spid="_x0000_s15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5527" name="Group Box 167" hidden="1">
              <a:extLst>
                <a:ext uri="{63B3BB69-23CF-44E3-9099-C40C66FF867C}">
                  <a14:compatExt spid="_x0000_s15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xdr:row>
          <xdr:rowOff>83820</xdr:rowOff>
        </xdr:from>
        <xdr:to>
          <xdr:col>2</xdr:col>
          <xdr:colOff>274320</xdr:colOff>
          <xdr:row>9</xdr:row>
          <xdr:rowOff>266700</xdr:rowOff>
        </xdr:to>
        <xdr:sp macro="" textlink="">
          <xdr:nvSpPr>
            <xdr:cNvPr id="15528" name="Option Button 168" hidden="1">
              <a:extLst>
                <a:ext uri="{63B3BB69-23CF-44E3-9099-C40C66FF867C}">
                  <a14:compatExt spid="_x0000_s15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5529" name="Group Box 169" hidden="1">
              <a:extLst>
                <a:ext uri="{63B3BB69-23CF-44E3-9099-C40C66FF867C}">
                  <a14:compatExt spid="_x0000_s155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83820</xdr:rowOff>
        </xdr:from>
        <xdr:to>
          <xdr:col>3</xdr:col>
          <xdr:colOff>274320</xdr:colOff>
          <xdr:row>9</xdr:row>
          <xdr:rowOff>266700</xdr:rowOff>
        </xdr:to>
        <xdr:sp macro="" textlink="">
          <xdr:nvSpPr>
            <xdr:cNvPr id="15530" name="Option Button 170" hidden="1">
              <a:extLst>
                <a:ext uri="{63B3BB69-23CF-44E3-9099-C40C66FF867C}">
                  <a14:compatExt spid="_x0000_s15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83820</xdr:rowOff>
        </xdr:from>
        <xdr:to>
          <xdr:col>4</xdr:col>
          <xdr:colOff>274320</xdr:colOff>
          <xdr:row>9</xdr:row>
          <xdr:rowOff>266700</xdr:rowOff>
        </xdr:to>
        <xdr:sp macro="" textlink="">
          <xdr:nvSpPr>
            <xdr:cNvPr id="15531" name="Option Button 171" hidden="1">
              <a:extLst>
                <a:ext uri="{63B3BB69-23CF-44E3-9099-C40C66FF867C}">
                  <a14:compatExt spid="_x0000_s15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83820</xdr:rowOff>
        </xdr:from>
        <xdr:to>
          <xdr:col>5</xdr:col>
          <xdr:colOff>274320</xdr:colOff>
          <xdr:row>9</xdr:row>
          <xdr:rowOff>266700</xdr:rowOff>
        </xdr:to>
        <xdr:sp macro="" textlink="">
          <xdr:nvSpPr>
            <xdr:cNvPr id="15532" name="Option Button 172" hidden="1">
              <a:extLst>
                <a:ext uri="{63B3BB69-23CF-44E3-9099-C40C66FF867C}">
                  <a14:compatExt spid="_x0000_s15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83820</xdr:rowOff>
        </xdr:from>
        <xdr:to>
          <xdr:col>6</xdr:col>
          <xdr:colOff>274320</xdr:colOff>
          <xdr:row>9</xdr:row>
          <xdr:rowOff>266700</xdr:rowOff>
        </xdr:to>
        <xdr:sp macro="" textlink="">
          <xdr:nvSpPr>
            <xdr:cNvPr id="15533" name="Option Button 173" hidden="1">
              <a:extLst>
                <a:ext uri="{63B3BB69-23CF-44E3-9099-C40C66FF867C}">
                  <a14:compatExt spid="_x0000_s15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9</xdr:row>
          <xdr:rowOff>83820</xdr:rowOff>
        </xdr:from>
        <xdr:to>
          <xdr:col>7</xdr:col>
          <xdr:colOff>274320</xdr:colOff>
          <xdr:row>9</xdr:row>
          <xdr:rowOff>266700</xdr:rowOff>
        </xdr:to>
        <xdr:sp macro="" textlink="">
          <xdr:nvSpPr>
            <xdr:cNvPr id="15534" name="Option Button 174" hidden="1">
              <a:extLst>
                <a:ext uri="{63B3BB69-23CF-44E3-9099-C40C66FF867C}">
                  <a14:compatExt spid="_x0000_s15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11</xdr:row>
          <xdr:rowOff>175260</xdr:rowOff>
        </xdr:to>
        <xdr:sp macro="" textlink="">
          <xdr:nvSpPr>
            <xdr:cNvPr id="15535" name="Group Box 175" hidden="1">
              <a:extLst>
                <a:ext uri="{63B3BB69-23CF-44E3-9099-C40C66FF867C}">
                  <a14:compatExt spid="_x0000_s15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327660</xdr:rowOff>
        </xdr:from>
        <xdr:to>
          <xdr:col>8</xdr:col>
          <xdr:colOff>0</xdr:colOff>
          <xdr:row>11</xdr:row>
          <xdr:rowOff>175260</xdr:rowOff>
        </xdr:to>
        <xdr:sp macro="" textlink="">
          <xdr:nvSpPr>
            <xdr:cNvPr id="15536" name="Group Box 176" hidden="1">
              <a:extLst>
                <a:ext uri="{63B3BB69-23CF-44E3-9099-C40C66FF867C}">
                  <a14:compatExt spid="_x0000_s15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5537" name="Group Box 177" hidden="1">
              <a:extLst>
                <a:ext uri="{63B3BB69-23CF-44E3-9099-C40C66FF867C}">
                  <a14:compatExt spid="_x0000_s15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10</xdr:row>
          <xdr:rowOff>0</xdr:rowOff>
        </xdr:to>
        <xdr:sp macro="" textlink="">
          <xdr:nvSpPr>
            <xdr:cNvPr id="15538" name="Group Box 178" hidden="1">
              <a:extLst>
                <a:ext uri="{63B3BB69-23CF-44E3-9099-C40C66FF867C}">
                  <a14:compatExt spid="_x0000_s15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327660</xdr:rowOff>
        </xdr:from>
        <xdr:to>
          <xdr:col>8</xdr:col>
          <xdr:colOff>0</xdr:colOff>
          <xdr:row>14</xdr:row>
          <xdr:rowOff>160020</xdr:rowOff>
        </xdr:to>
        <xdr:sp macro="" textlink="">
          <xdr:nvSpPr>
            <xdr:cNvPr id="15540" name="Group Box 180" hidden="1">
              <a:extLst>
                <a:ext uri="{63B3BB69-23CF-44E3-9099-C40C66FF867C}">
                  <a14:compatExt spid="_x0000_s155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16</xdr:row>
          <xdr:rowOff>144780</xdr:rowOff>
        </xdr:to>
        <xdr:sp macro="" textlink="">
          <xdr:nvSpPr>
            <xdr:cNvPr id="15546" name="Group Box 186" hidden="1">
              <a:extLst>
                <a:ext uri="{63B3BB69-23CF-44E3-9099-C40C66FF867C}">
                  <a14:compatExt spid="_x0000_s155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16</xdr:row>
          <xdr:rowOff>144780</xdr:rowOff>
        </xdr:to>
        <xdr:sp macro="" textlink="">
          <xdr:nvSpPr>
            <xdr:cNvPr id="15547" name="Group Box 187" hidden="1">
              <a:extLst>
                <a:ext uri="{63B3BB69-23CF-44E3-9099-C40C66FF867C}">
                  <a14:compatExt spid="_x0000_s15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16</xdr:row>
          <xdr:rowOff>144780</xdr:rowOff>
        </xdr:to>
        <xdr:sp macro="" textlink="">
          <xdr:nvSpPr>
            <xdr:cNvPr id="15548" name="Group Box 188" hidden="1">
              <a:extLst>
                <a:ext uri="{63B3BB69-23CF-44E3-9099-C40C66FF867C}">
                  <a14:compatExt spid="_x0000_s155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16</xdr:row>
          <xdr:rowOff>144780</xdr:rowOff>
        </xdr:to>
        <xdr:sp macro="" textlink="">
          <xdr:nvSpPr>
            <xdr:cNvPr id="15549" name="Group Box 189" hidden="1">
              <a:extLst>
                <a:ext uri="{63B3BB69-23CF-44E3-9099-C40C66FF867C}">
                  <a14:compatExt spid="_x0000_s155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16</xdr:row>
          <xdr:rowOff>144780</xdr:rowOff>
        </xdr:to>
        <xdr:sp macro="" textlink="">
          <xdr:nvSpPr>
            <xdr:cNvPr id="15550" name="Group Box 190" hidden="1">
              <a:extLst>
                <a:ext uri="{63B3BB69-23CF-44E3-9099-C40C66FF867C}">
                  <a14:compatExt spid="_x0000_s155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EFD9E2B9-B73E-4CB3-A162-90E8D15E4A72}"/>
            </a:ext>
          </a:extLst>
        </xdr:cNvPr>
        <xdr:cNvSpPr/>
      </xdr:nvSpPr>
      <xdr:spPr>
        <a:xfrm>
          <a:off x="9250431" y="128351"/>
          <a:ext cx="1476000"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E7585303-6C73-4E0F-97E1-23F38DEEC257}"/>
            </a:ext>
          </a:extLst>
        </xdr:cNvPr>
        <xdr:cNvSpPr/>
      </xdr:nvSpPr>
      <xdr:spPr>
        <a:xfrm flipH="1">
          <a:off x="772004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5"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6"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12</xdr:row>
      <xdr:rowOff>98007</xdr:rowOff>
    </xdr:from>
    <xdr:to>
      <xdr:col>12</xdr:col>
      <xdr:colOff>396127</xdr:colOff>
      <xdr:row>19</xdr:row>
      <xdr:rowOff>100</xdr:rowOff>
    </xdr:to>
    <xdr:pic>
      <xdr:nvPicPr>
        <xdr:cNvPr id="7" name="Grafik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xdr:from>
      <xdr:col>1</xdr:col>
      <xdr:colOff>2994661</xdr:colOff>
      <xdr:row>0</xdr:row>
      <xdr:rowOff>148008</xdr:rowOff>
    </xdr:from>
    <xdr:to>
      <xdr:col>1</xdr:col>
      <xdr:colOff>3324526</xdr:colOff>
      <xdr:row>1</xdr:row>
      <xdr:rowOff>231108</xdr:rowOff>
    </xdr:to>
    <xdr:pic>
      <xdr:nvPicPr>
        <xdr:cNvPr id="9" name="Grafik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90350" y="148008"/>
          <a:ext cx="329865" cy="2774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83820</xdr:colOff>
          <xdr:row>10</xdr:row>
          <xdr:rowOff>76200</xdr:rowOff>
        </xdr:from>
        <xdr:to>
          <xdr:col>2</xdr:col>
          <xdr:colOff>274320</xdr:colOff>
          <xdr:row>10</xdr:row>
          <xdr:rowOff>251460</xdr:rowOff>
        </xdr:to>
        <xdr:sp macro="" textlink="">
          <xdr:nvSpPr>
            <xdr:cNvPr id="16442" name="Option Button 58" hidden="1">
              <a:extLst>
                <a:ext uri="{63B3BB69-23CF-44E3-9099-C40C66FF867C}">
                  <a14:compatExt spid="_x0000_s1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11</xdr:row>
          <xdr:rowOff>0</xdr:rowOff>
        </xdr:to>
        <xdr:sp macro="" textlink="">
          <xdr:nvSpPr>
            <xdr:cNvPr id="16443" name="Group Box 59" hidden="1">
              <a:extLst>
                <a:ext uri="{63B3BB69-23CF-44E3-9099-C40C66FF867C}">
                  <a14:compatExt spid="_x0000_s16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76200</xdr:rowOff>
        </xdr:from>
        <xdr:to>
          <xdr:col>3</xdr:col>
          <xdr:colOff>274320</xdr:colOff>
          <xdr:row>10</xdr:row>
          <xdr:rowOff>251460</xdr:rowOff>
        </xdr:to>
        <xdr:sp macro="" textlink="">
          <xdr:nvSpPr>
            <xdr:cNvPr id="16444" name="Option Button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76200</xdr:rowOff>
        </xdr:from>
        <xdr:to>
          <xdr:col>4</xdr:col>
          <xdr:colOff>274320</xdr:colOff>
          <xdr:row>10</xdr:row>
          <xdr:rowOff>251460</xdr:rowOff>
        </xdr:to>
        <xdr:sp macro="" textlink="">
          <xdr:nvSpPr>
            <xdr:cNvPr id="16445" name="Option Button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10</xdr:row>
          <xdr:rowOff>76200</xdr:rowOff>
        </xdr:from>
        <xdr:to>
          <xdr:col>5</xdr:col>
          <xdr:colOff>274320</xdr:colOff>
          <xdr:row>10</xdr:row>
          <xdr:rowOff>251460</xdr:rowOff>
        </xdr:to>
        <xdr:sp macro="" textlink="">
          <xdr:nvSpPr>
            <xdr:cNvPr id="16446" name="Option Button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76200</xdr:rowOff>
        </xdr:from>
        <xdr:to>
          <xdr:col>6</xdr:col>
          <xdr:colOff>274320</xdr:colOff>
          <xdr:row>10</xdr:row>
          <xdr:rowOff>251460</xdr:rowOff>
        </xdr:to>
        <xdr:sp macro="" textlink="">
          <xdr:nvSpPr>
            <xdr:cNvPr id="16447" name="Option Button 63" hidden="1">
              <a:extLst>
                <a:ext uri="{63B3BB69-23CF-44E3-9099-C40C66FF867C}">
                  <a14:compatExt spid="_x0000_s1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10</xdr:row>
          <xdr:rowOff>76200</xdr:rowOff>
        </xdr:from>
        <xdr:to>
          <xdr:col>7</xdr:col>
          <xdr:colOff>274320</xdr:colOff>
          <xdr:row>10</xdr:row>
          <xdr:rowOff>251460</xdr:rowOff>
        </xdr:to>
        <xdr:sp macro="" textlink="">
          <xdr:nvSpPr>
            <xdr:cNvPr id="16448" name="Option Button 64" hidden="1">
              <a:extLst>
                <a:ext uri="{63B3BB69-23CF-44E3-9099-C40C66FF867C}">
                  <a14:compatExt spid="_x0000_s1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xdr:row>
          <xdr:rowOff>60960</xdr:rowOff>
        </xdr:from>
        <xdr:to>
          <xdr:col>2</xdr:col>
          <xdr:colOff>274320</xdr:colOff>
          <xdr:row>9</xdr:row>
          <xdr:rowOff>251460</xdr:rowOff>
        </xdr:to>
        <xdr:sp macro="" textlink="">
          <xdr:nvSpPr>
            <xdr:cNvPr id="16449" name="Option Button 65" hidden="1">
              <a:extLst>
                <a:ext uri="{63B3BB69-23CF-44E3-9099-C40C66FF867C}">
                  <a14:compatExt spid="_x0000_s1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8</xdr:col>
          <xdr:colOff>0</xdr:colOff>
          <xdr:row>10</xdr:row>
          <xdr:rowOff>0</xdr:rowOff>
        </xdr:to>
        <xdr:sp macro="" textlink="">
          <xdr:nvSpPr>
            <xdr:cNvPr id="16450" name="Group Box 66" hidden="1">
              <a:extLst>
                <a:ext uri="{63B3BB69-23CF-44E3-9099-C40C66FF867C}">
                  <a14:compatExt spid="_x0000_s16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60960</xdr:rowOff>
        </xdr:from>
        <xdr:to>
          <xdr:col>3</xdr:col>
          <xdr:colOff>274320</xdr:colOff>
          <xdr:row>9</xdr:row>
          <xdr:rowOff>251460</xdr:rowOff>
        </xdr:to>
        <xdr:sp macro="" textlink="">
          <xdr:nvSpPr>
            <xdr:cNvPr id="16451" name="Option Button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60960</xdr:rowOff>
        </xdr:from>
        <xdr:to>
          <xdr:col>4</xdr:col>
          <xdr:colOff>274320</xdr:colOff>
          <xdr:row>9</xdr:row>
          <xdr:rowOff>251460</xdr:rowOff>
        </xdr:to>
        <xdr:sp macro="" textlink="">
          <xdr:nvSpPr>
            <xdr:cNvPr id="16452" name="Option Button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60960</xdr:rowOff>
        </xdr:from>
        <xdr:to>
          <xdr:col>5</xdr:col>
          <xdr:colOff>274320</xdr:colOff>
          <xdr:row>9</xdr:row>
          <xdr:rowOff>251460</xdr:rowOff>
        </xdr:to>
        <xdr:sp macro="" textlink="">
          <xdr:nvSpPr>
            <xdr:cNvPr id="16453" name="Option Button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60960</xdr:rowOff>
        </xdr:from>
        <xdr:to>
          <xdr:col>6</xdr:col>
          <xdr:colOff>274320</xdr:colOff>
          <xdr:row>9</xdr:row>
          <xdr:rowOff>251460</xdr:rowOff>
        </xdr:to>
        <xdr:sp macro="" textlink="">
          <xdr:nvSpPr>
            <xdr:cNvPr id="16454" name="Option Button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9</xdr:row>
          <xdr:rowOff>60960</xdr:rowOff>
        </xdr:from>
        <xdr:to>
          <xdr:col>7</xdr:col>
          <xdr:colOff>274320</xdr:colOff>
          <xdr:row>9</xdr:row>
          <xdr:rowOff>251460</xdr:rowOff>
        </xdr:to>
        <xdr:sp macro="" textlink="">
          <xdr:nvSpPr>
            <xdr:cNvPr id="16455" name="Option Button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11</xdr:row>
          <xdr:rowOff>60960</xdr:rowOff>
        </xdr:from>
        <xdr:to>
          <xdr:col>2</xdr:col>
          <xdr:colOff>274320</xdr:colOff>
          <xdr:row>11</xdr:row>
          <xdr:rowOff>251460</xdr:rowOff>
        </xdr:to>
        <xdr:sp macro="" textlink="">
          <xdr:nvSpPr>
            <xdr:cNvPr id="16456" name="Option Button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12</xdr:row>
          <xdr:rowOff>137160</xdr:rowOff>
        </xdr:to>
        <xdr:sp macro="" textlink="">
          <xdr:nvSpPr>
            <xdr:cNvPr id="16457" name="Group Box 73" hidden="1">
              <a:extLst>
                <a:ext uri="{63B3BB69-23CF-44E3-9099-C40C66FF867C}">
                  <a14:compatExt spid="_x0000_s164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60960</xdr:rowOff>
        </xdr:from>
        <xdr:to>
          <xdr:col>3</xdr:col>
          <xdr:colOff>274320</xdr:colOff>
          <xdr:row>11</xdr:row>
          <xdr:rowOff>251460</xdr:rowOff>
        </xdr:to>
        <xdr:sp macro="" textlink="">
          <xdr:nvSpPr>
            <xdr:cNvPr id="16458" name="Option Button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xdr:row>
          <xdr:rowOff>60960</xdr:rowOff>
        </xdr:from>
        <xdr:to>
          <xdr:col>4</xdr:col>
          <xdr:colOff>274320</xdr:colOff>
          <xdr:row>11</xdr:row>
          <xdr:rowOff>251460</xdr:rowOff>
        </xdr:to>
        <xdr:sp macro="" textlink="">
          <xdr:nvSpPr>
            <xdr:cNvPr id="16459" name="Option Button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60960</xdr:rowOff>
        </xdr:from>
        <xdr:to>
          <xdr:col>5</xdr:col>
          <xdr:colOff>274320</xdr:colOff>
          <xdr:row>11</xdr:row>
          <xdr:rowOff>251460</xdr:rowOff>
        </xdr:to>
        <xdr:sp macro="" textlink="">
          <xdr:nvSpPr>
            <xdr:cNvPr id="16460" name="Option Button 76" hidden="1">
              <a:extLst>
                <a:ext uri="{63B3BB69-23CF-44E3-9099-C40C66FF867C}">
                  <a14:compatExt spid="_x0000_s1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60960</xdr:rowOff>
        </xdr:from>
        <xdr:to>
          <xdr:col>6</xdr:col>
          <xdr:colOff>274320</xdr:colOff>
          <xdr:row>11</xdr:row>
          <xdr:rowOff>251460</xdr:rowOff>
        </xdr:to>
        <xdr:sp macro="" textlink="">
          <xdr:nvSpPr>
            <xdr:cNvPr id="16461" name="Option Button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11</xdr:row>
          <xdr:rowOff>60960</xdr:rowOff>
        </xdr:from>
        <xdr:to>
          <xdr:col>7</xdr:col>
          <xdr:colOff>274320</xdr:colOff>
          <xdr:row>11</xdr:row>
          <xdr:rowOff>251460</xdr:rowOff>
        </xdr:to>
        <xdr:sp macro="" textlink="">
          <xdr:nvSpPr>
            <xdr:cNvPr id="16462" name="Option Button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xdr:row>
          <xdr:rowOff>137160</xdr:rowOff>
        </xdr:from>
        <xdr:to>
          <xdr:col>2</xdr:col>
          <xdr:colOff>274320</xdr:colOff>
          <xdr:row>5</xdr:row>
          <xdr:rowOff>312420</xdr:rowOff>
        </xdr:to>
        <xdr:sp macro="" textlink="">
          <xdr:nvSpPr>
            <xdr:cNvPr id="16463" name="Option Button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8</xdr:col>
          <xdr:colOff>0</xdr:colOff>
          <xdr:row>6</xdr:row>
          <xdr:rowOff>0</xdr:rowOff>
        </xdr:to>
        <xdr:sp macro="" textlink="">
          <xdr:nvSpPr>
            <xdr:cNvPr id="16464" name="Group Box 80" hidden="1">
              <a:extLst>
                <a:ext uri="{63B3BB69-23CF-44E3-9099-C40C66FF867C}">
                  <a14:compatExt spid="_x0000_s164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137160</xdr:rowOff>
        </xdr:from>
        <xdr:to>
          <xdr:col>3</xdr:col>
          <xdr:colOff>274320</xdr:colOff>
          <xdr:row>5</xdr:row>
          <xdr:rowOff>312420</xdr:rowOff>
        </xdr:to>
        <xdr:sp macro="" textlink="">
          <xdr:nvSpPr>
            <xdr:cNvPr id="16465" name="Option Button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137160</xdr:rowOff>
        </xdr:from>
        <xdr:to>
          <xdr:col>4</xdr:col>
          <xdr:colOff>274320</xdr:colOff>
          <xdr:row>5</xdr:row>
          <xdr:rowOff>312420</xdr:rowOff>
        </xdr:to>
        <xdr:sp macro="" textlink="">
          <xdr:nvSpPr>
            <xdr:cNvPr id="16466" name="Option Button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xdr:row>
          <xdr:rowOff>137160</xdr:rowOff>
        </xdr:from>
        <xdr:to>
          <xdr:col>5</xdr:col>
          <xdr:colOff>274320</xdr:colOff>
          <xdr:row>5</xdr:row>
          <xdr:rowOff>312420</xdr:rowOff>
        </xdr:to>
        <xdr:sp macro="" textlink="">
          <xdr:nvSpPr>
            <xdr:cNvPr id="16467" name="Option Button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xdr:row>
          <xdr:rowOff>137160</xdr:rowOff>
        </xdr:from>
        <xdr:to>
          <xdr:col>6</xdr:col>
          <xdr:colOff>274320</xdr:colOff>
          <xdr:row>5</xdr:row>
          <xdr:rowOff>312420</xdr:rowOff>
        </xdr:to>
        <xdr:sp macro="" textlink="">
          <xdr:nvSpPr>
            <xdr:cNvPr id="16468" name="Option Button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xdr:row>
          <xdr:rowOff>137160</xdr:rowOff>
        </xdr:from>
        <xdr:to>
          <xdr:col>7</xdr:col>
          <xdr:colOff>274320</xdr:colOff>
          <xdr:row>5</xdr:row>
          <xdr:rowOff>312420</xdr:rowOff>
        </xdr:to>
        <xdr:sp macro="" textlink="">
          <xdr:nvSpPr>
            <xdr:cNvPr id="16469" name="Option Button 85" hidden="1">
              <a:extLst>
                <a:ext uri="{63B3BB69-23CF-44E3-9099-C40C66FF867C}">
                  <a14:compatExt spid="_x0000_s1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xdr:row>
          <xdr:rowOff>76200</xdr:rowOff>
        </xdr:from>
        <xdr:to>
          <xdr:col>2</xdr:col>
          <xdr:colOff>274320</xdr:colOff>
          <xdr:row>6</xdr:row>
          <xdr:rowOff>251460</xdr:rowOff>
        </xdr:to>
        <xdr:sp macro="" textlink="">
          <xdr:nvSpPr>
            <xdr:cNvPr id="16470" name="Option Button 86" hidden="1">
              <a:extLst>
                <a:ext uri="{63B3BB69-23CF-44E3-9099-C40C66FF867C}">
                  <a14:compatExt spid="_x0000_s1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7</xdr:row>
          <xdr:rowOff>0</xdr:rowOff>
        </xdr:to>
        <xdr:sp macro="" textlink="">
          <xdr:nvSpPr>
            <xdr:cNvPr id="16471" name="Group Box 87" hidden="1">
              <a:extLst>
                <a:ext uri="{63B3BB69-23CF-44E3-9099-C40C66FF867C}">
                  <a14:compatExt spid="_x0000_s16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76200</xdr:rowOff>
        </xdr:from>
        <xdr:to>
          <xdr:col>3</xdr:col>
          <xdr:colOff>274320</xdr:colOff>
          <xdr:row>6</xdr:row>
          <xdr:rowOff>251460</xdr:rowOff>
        </xdr:to>
        <xdr:sp macro="" textlink="">
          <xdr:nvSpPr>
            <xdr:cNvPr id="16472" name="Option Button 88" hidden="1">
              <a:extLst>
                <a:ext uri="{63B3BB69-23CF-44E3-9099-C40C66FF867C}">
                  <a14:compatExt spid="_x0000_s1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76200</xdr:rowOff>
        </xdr:from>
        <xdr:to>
          <xdr:col>4</xdr:col>
          <xdr:colOff>274320</xdr:colOff>
          <xdr:row>6</xdr:row>
          <xdr:rowOff>251460</xdr:rowOff>
        </xdr:to>
        <xdr:sp macro="" textlink="">
          <xdr:nvSpPr>
            <xdr:cNvPr id="16473" name="Option Button 89" hidden="1">
              <a:extLst>
                <a:ext uri="{63B3BB69-23CF-44E3-9099-C40C66FF867C}">
                  <a14:compatExt spid="_x0000_s1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76200</xdr:rowOff>
        </xdr:from>
        <xdr:to>
          <xdr:col>5</xdr:col>
          <xdr:colOff>274320</xdr:colOff>
          <xdr:row>6</xdr:row>
          <xdr:rowOff>251460</xdr:rowOff>
        </xdr:to>
        <xdr:sp macro="" textlink="">
          <xdr:nvSpPr>
            <xdr:cNvPr id="16474" name="Option Button 90" hidden="1">
              <a:extLst>
                <a:ext uri="{63B3BB69-23CF-44E3-9099-C40C66FF867C}">
                  <a14:compatExt spid="_x0000_s1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xdr:row>
          <xdr:rowOff>76200</xdr:rowOff>
        </xdr:from>
        <xdr:to>
          <xdr:col>6</xdr:col>
          <xdr:colOff>274320</xdr:colOff>
          <xdr:row>6</xdr:row>
          <xdr:rowOff>251460</xdr:rowOff>
        </xdr:to>
        <xdr:sp macro="" textlink="">
          <xdr:nvSpPr>
            <xdr:cNvPr id="16475" name="Option Button 91" hidden="1">
              <a:extLst>
                <a:ext uri="{63B3BB69-23CF-44E3-9099-C40C66FF867C}">
                  <a14:compatExt spid="_x0000_s1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6</xdr:row>
          <xdr:rowOff>76200</xdr:rowOff>
        </xdr:from>
        <xdr:to>
          <xdr:col>7</xdr:col>
          <xdr:colOff>274320</xdr:colOff>
          <xdr:row>6</xdr:row>
          <xdr:rowOff>251460</xdr:rowOff>
        </xdr:to>
        <xdr:sp macro="" textlink="">
          <xdr:nvSpPr>
            <xdr:cNvPr id="16476" name="Option Button 92" hidden="1">
              <a:extLst>
                <a:ext uri="{63B3BB69-23CF-44E3-9099-C40C66FF867C}">
                  <a14:compatExt spid="_x0000_s1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xdr:row>
          <xdr:rowOff>76200</xdr:rowOff>
        </xdr:from>
        <xdr:to>
          <xdr:col>2</xdr:col>
          <xdr:colOff>274320</xdr:colOff>
          <xdr:row>7</xdr:row>
          <xdr:rowOff>251460</xdr:rowOff>
        </xdr:to>
        <xdr:sp macro="" textlink="">
          <xdr:nvSpPr>
            <xdr:cNvPr id="16477" name="Option Button 93" hidden="1">
              <a:extLst>
                <a:ext uri="{63B3BB69-23CF-44E3-9099-C40C66FF867C}">
                  <a14:compatExt spid="_x0000_s1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6478" name="Group Box 94" hidden="1">
              <a:extLst>
                <a:ext uri="{63B3BB69-23CF-44E3-9099-C40C66FF867C}">
                  <a14:compatExt spid="_x0000_s164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xdr:row>
          <xdr:rowOff>76200</xdr:rowOff>
        </xdr:from>
        <xdr:to>
          <xdr:col>3</xdr:col>
          <xdr:colOff>274320</xdr:colOff>
          <xdr:row>7</xdr:row>
          <xdr:rowOff>251460</xdr:rowOff>
        </xdr:to>
        <xdr:sp macro="" textlink="">
          <xdr:nvSpPr>
            <xdr:cNvPr id="16479" name="Option Button 95" hidden="1">
              <a:extLst>
                <a:ext uri="{63B3BB69-23CF-44E3-9099-C40C66FF867C}">
                  <a14:compatExt spid="_x0000_s1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76200</xdr:rowOff>
        </xdr:from>
        <xdr:to>
          <xdr:col>4</xdr:col>
          <xdr:colOff>274320</xdr:colOff>
          <xdr:row>7</xdr:row>
          <xdr:rowOff>251460</xdr:rowOff>
        </xdr:to>
        <xdr:sp macro="" textlink="">
          <xdr:nvSpPr>
            <xdr:cNvPr id="16480" name="Option Button 96" hidden="1">
              <a:extLst>
                <a:ext uri="{63B3BB69-23CF-44E3-9099-C40C66FF867C}">
                  <a14:compatExt spid="_x0000_s1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76200</xdr:rowOff>
        </xdr:from>
        <xdr:to>
          <xdr:col>5</xdr:col>
          <xdr:colOff>274320</xdr:colOff>
          <xdr:row>7</xdr:row>
          <xdr:rowOff>251460</xdr:rowOff>
        </xdr:to>
        <xdr:sp macro="" textlink="">
          <xdr:nvSpPr>
            <xdr:cNvPr id="16481" name="Option Button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76200</xdr:rowOff>
        </xdr:from>
        <xdr:to>
          <xdr:col>6</xdr:col>
          <xdr:colOff>274320</xdr:colOff>
          <xdr:row>7</xdr:row>
          <xdr:rowOff>251460</xdr:rowOff>
        </xdr:to>
        <xdr:sp macro="" textlink="">
          <xdr:nvSpPr>
            <xdr:cNvPr id="16482" name="Option Button 98" hidden="1">
              <a:extLst>
                <a:ext uri="{63B3BB69-23CF-44E3-9099-C40C66FF867C}">
                  <a14:compatExt spid="_x0000_s1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xdr:row>
          <xdr:rowOff>76200</xdr:rowOff>
        </xdr:from>
        <xdr:to>
          <xdr:col>7</xdr:col>
          <xdr:colOff>274320</xdr:colOff>
          <xdr:row>7</xdr:row>
          <xdr:rowOff>251460</xdr:rowOff>
        </xdr:to>
        <xdr:sp macro="" textlink="">
          <xdr:nvSpPr>
            <xdr:cNvPr id="16483" name="Option Button 99" hidden="1">
              <a:extLst>
                <a:ext uri="{63B3BB69-23CF-44E3-9099-C40C66FF867C}">
                  <a14:compatExt spid="_x0000_s1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8</xdr:row>
          <xdr:rowOff>76200</xdr:rowOff>
        </xdr:from>
        <xdr:to>
          <xdr:col>2</xdr:col>
          <xdr:colOff>274320</xdr:colOff>
          <xdr:row>8</xdr:row>
          <xdr:rowOff>251460</xdr:rowOff>
        </xdr:to>
        <xdr:sp macro="" textlink="">
          <xdr:nvSpPr>
            <xdr:cNvPr id="16484" name="Option Button 100" hidden="1">
              <a:extLst>
                <a:ext uri="{63B3BB69-23CF-44E3-9099-C40C66FF867C}">
                  <a14:compatExt spid="_x0000_s1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9</xdr:row>
          <xdr:rowOff>0</xdr:rowOff>
        </xdr:to>
        <xdr:sp macro="" textlink="">
          <xdr:nvSpPr>
            <xdr:cNvPr id="16485" name="Group Box 101" hidden="1">
              <a:extLst>
                <a:ext uri="{63B3BB69-23CF-44E3-9099-C40C66FF867C}">
                  <a14:compatExt spid="_x0000_s164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76200</xdr:rowOff>
        </xdr:from>
        <xdr:to>
          <xdr:col>3</xdr:col>
          <xdr:colOff>274320</xdr:colOff>
          <xdr:row>8</xdr:row>
          <xdr:rowOff>251460</xdr:rowOff>
        </xdr:to>
        <xdr:sp macro="" textlink="">
          <xdr:nvSpPr>
            <xdr:cNvPr id="16486" name="Option Button 102" hidden="1">
              <a:extLst>
                <a:ext uri="{63B3BB69-23CF-44E3-9099-C40C66FF867C}">
                  <a14:compatExt spid="_x0000_s1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76200</xdr:rowOff>
        </xdr:from>
        <xdr:to>
          <xdr:col>4</xdr:col>
          <xdr:colOff>274320</xdr:colOff>
          <xdr:row>8</xdr:row>
          <xdr:rowOff>251460</xdr:rowOff>
        </xdr:to>
        <xdr:sp macro="" textlink="">
          <xdr:nvSpPr>
            <xdr:cNvPr id="16487" name="Option Button 103" hidden="1">
              <a:extLst>
                <a:ext uri="{63B3BB69-23CF-44E3-9099-C40C66FF867C}">
                  <a14:compatExt spid="_x0000_s1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76200</xdr:rowOff>
        </xdr:from>
        <xdr:to>
          <xdr:col>5</xdr:col>
          <xdr:colOff>274320</xdr:colOff>
          <xdr:row>8</xdr:row>
          <xdr:rowOff>251460</xdr:rowOff>
        </xdr:to>
        <xdr:sp macro="" textlink="">
          <xdr:nvSpPr>
            <xdr:cNvPr id="16488" name="Option Button 104" hidden="1">
              <a:extLst>
                <a:ext uri="{63B3BB69-23CF-44E3-9099-C40C66FF867C}">
                  <a14:compatExt spid="_x0000_s1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76200</xdr:rowOff>
        </xdr:from>
        <xdr:to>
          <xdr:col>6</xdr:col>
          <xdr:colOff>274320</xdr:colOff>
          <xdr:row>8</xdr:row>
          <xdr:rowOff>251460</xdr:rowOff>
        </xdr:to>
        <xdr:sp macro="" textlink="">
          <xdr:nvSpPr>
            <xdr:cNvPr id="16489" name="Option Button 105" hidden="1">
              <a:extLst>
                <a:ext uri="{63B3BB69-23CF-44E3-9099-C40C66FF867C}">
                  <a14:compatExt spid="_x0000_s1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8</xdr:row>
          <xdr:rowOff>76200</xdr:rowOff>
        </xdr:from>
        <xdr:to>
          <xdr:col>7</xdr:col>
          <xdr:colOff>274320</xdr:colOff>
          <xdr:row>8</xdr:row>
          <xdr:rowOff>251460</xdr:rowOff>
        </xdr:to>
        <xdr:sp macro="" textlink="">
          <xdr:nvSpPr>
            <xdr:cNvPr id="16490" name="Option Button 106" hidden="1">
              <a:extLst>
                <a:ext uri="{63B3BB69-23CF-44E3-9099-C40C66FF867C}">
                  <a14:compatExt spid="_x0000_s1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59" name="Grafik 58">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CCC56904-93A8-4E04-844A-B421DE2F2032}"/>
            </a:ext>
          </a:extLst>
        </xdr:cNvPr>
        <xdr:cNvSpPr/>
      </xdr:nvSpPr>
      <xdr:spPr>
        <a:xfrm>
          <a:off x="9250431" y="128351"/>
          <a:ext cx="1476000"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974C2B1E-D3A1-4928-AEB7-2338A47E3DE8}"/>
            </a:ext>
          </a:extLst>
        </xdr:cNvPr>
        <xdr:cNvSpPr/>
      </xdr:nvSpPr>
      <xdr:spPr>
        <a:xfrm flipH="1">
          <a:off x="772004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5" name="Pfeil: nach rechts 2">
          <a:hlinkClick xmlns:r="http://schemas.openxmlformats.org/officeDocument/2006/relationships" r:id="rId1"/>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Nächste Kategorie</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6"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18</xdr:row>
      <xdr:rowOff>98007</xdr:rowOff>
    </xdr:from>
    <xdr:to>
      <xdr:col>12</xdr:col>
      <xdr:colOff>396127</xdr:colOff>
      <xdr:row>25</xdr:row>
      <xdr:rowOff>101</xdr:rowOff>
    </xdr:to>
    <xdr:pic>
      <xdr:nvPicPr>
        <xdr:cNvPr id="7" name="Grafik 6"/>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xdr:from>
      <xdr:col>1</xdr:col>
      <xdr:colOff>1724026</xdr:colOff>
      <xdr:row>0</xdr:row>
      <xdr:rowOff>152400</xdr:rowOff>
    </xdr:from>
    <xdr:to>
      <xdr:col>1</xdr:col>
      <xdr:colOff>2053891</xdr:colOff>
      <xdr:row>1</xdr:row>
      <xdr:rowOff>235500</xdr:rowOff>
    </xdr:to>
    <xdr:pic>
      <xdr:nvPicPr>
        <xdr:cNvPr id="8" name="Grafik 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19326" y="152400"/>
          <a:ext cx="329865" cy="273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99060</xdr:colOff>
          <xdr:row>10</xdr:row>
          <xdr:rowOff>175260</xdr:rowOff>
        </xdr:from>
        <xdr:to>
          <xdr:col>2</xdr:col>
          <xdr:colOff>289560</xdr:colOff>
          <xdr:row>10</xdr:row>
          <xdr:rowOff>342900</xdr:rowOff>
        </xdr:to>
        <xdr:sp macro="" textlink="">
          <xdr:nvSpPr>
            <xdr:cNvPr id="17466" name="Option Button 58" hidden="1">
              <a:extLst>
                <a:ext uri="{63B3BB69-23CF-44E3-9099-C40C66FF867C}">
                  <a14:compatExt spid="_x0000_s1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335280</xdr:rowOff>
        </xdr:to>
        <xdr:sp macro="" textlink="">
          <xdr:nvSpPr>
            <xdr:cNvPr id="17467" name="Group Box 59" hidden="1">
              <a:extLst>
                <a:ext uri="{63B3BB69-23CF-44E3-9099-C40C66FF867C}">
                  <a14:compatExt spid="_x0000_s174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10</xdr:row>
          <xdr:rowOff>175260</xdr:rowOff>
        </xdr:from>
        <xdr:to>
          <xdr:col>3</xdr:col>
          <xdr:colOff>289560</xdr:colOff>
          <xdr:row>10</xdr:row>
          <xdr:rowOff>342900</xdr:rowOff>
        </xdr:to>
        <xdr:sp macro="" textlink="">
          <xdr:nvSpPr>
            <xdr:cNvPr id="17468" name="Option Button 60" hidden="1">
              <a:extLst>
                <a:ext uri="{63B3BB69-23CF-44E3-9099-C40C66FF867C}">
                  <a14:compatExt spid="_x0000_s1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10</xdr:row>
          <xdr:rowOff>175260</xdr:rowOff>
        </xdr:from>
        <xdr:to>
          <xdr:col>4</xdr:col>
          <xdr:colOff>289560</xdr:colOff>
          <xdr:row>10</xdr:row>
          <xdr:rowOff>342900</xdr:rowOff>
        </xdr:to>
        <xdr:sp macro="" textlink="">
          <xdr:nvSpPr>
            <xdr:cNvPr id="17469" name="Option Button 61" hidden="1">
              <a:extLst>
                <a:ext uri="{63B3BB69-23CF-44E3-9099-C40C66FF867C}">
                  <a14:compatExt spid="_x0000_s1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10</xdr:row>
          <xdr:rowOff>175260</xdr:rowOff>
        </xdr:from>
        <xdr:to>
          <xdr:col>5</xdr:col>
          <xdr:colOff>289560</xdr:colOff>
          <xdr:row>10</xdr:row>
          <xdr:rowOff>342900</xdr:rowOff>
        </xdr:to>
        <xdr:sp macro="" textlink="">
          <xdr:nvSpPr>
            <xdr:cNvPr id="17470" name="Option Button 62" hidden="1">
              <a:extLst>
                <a:ext uri="{63B3BB69-23CF-44E3-9099-C40C66FF867C}">
                  <a14:compatExt spid="_x0000_s1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10</xdr:row>
          <xdr:rowOff>175260</xdr:rowOff>
        </xdr:from>
        <xdr:to>
          <xdr:col>6</xdr:col>
          <xdr:colOff>289560</xdr:colOff>
          <xdr:row>10</xdr:row>
          <xdr:rowOff>342900</xdr:rowOff>
        </xdr:to>
        <xdr:sp macro="" textlink="">
          <xdr:nvSpPr>
            <xdr:cNvPr id="17471" name="Option Button 63" hidden="1">
              <a:extLst>
                <a:ext uri="{63B3BB69-23CF-44E3-9099-C40C66FF867C}">
                  <a14:compatExt spid="_x0000_s1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175260</xdr:rowOff>
        </xdr:from>
        <xdr:to>
          <xdr:col>7</xdr:col>
          <xdr:colOff>289560</xdr:colOff>
          <xdr:row>10</xdr:row>
          <xdr:rowOff>342900</xdr:rowOff>
        </xdr:to>
        <xdr:sp macro="" textlink="">
          <xdr:nvSpPr>
            <xdr:cNvPr id="17472" name="Option Button 64" hidden="1">
              <a:extLst>
                <a:ext uri="{63B3BB69-23CF-44E3-9099-C40C66FF867C}">
                  <a14:compatExt spid="_x0000_s1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xdr:row>
          <xdr:rowOff>137160</xdr:rowOff>
        </xdr:from>
        <xdr:to>
          <xdr:col>2</xdr:col>
          <xdr:colOff>289560</xdr:colOff>
          <xdr:row>9</xdr:row>
          <xdr:rowOff>327660</xdr:rowOff>
        </xdr:to>
        <xdr:sp macro="" textlink="">
          <xdr:nvSpPr>
            <xdr:cNvPr id="17473" name="Option Button 65" hidden="1">
              <a:extLst>
                <a:ext uri="{63B3BB69-23CF-44E3-9099-C40C66FF867C}">
                  <a14:compatExt spid="_x0000_s1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487680</xdr:rowOff>
        </xdr:from>
        <xdr:to>
          <xdr:col>8</xdr:col>
          <xdr:colOff>0</xdr:colOff>
          <xdr:row>10</xdr:row>
          <xdr:rowOff>22860</xdr:rowOff>
        </xdr:to>
        <xdr:sp macro="" textlink="">
          <xdr:nvSpPr>
            <xdr:cNvPr id="17474" name="Group Box 66" hidden="1">
              <a:extLst>
                <a:ext uri="{63B3BB69-23CF-44E3-9099-C40C66FF867C}">
                  <a14:compatExt spid="_x0000_s17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9</xdr:row>
          <xdr:rowOff>137160</xdr:rowOff>
        </xdr:from>
        <xdr:to>
          <xdr:col>3</xdr:col>
          <xdr:colOff>289560</xdr:colOff>
          <xdr:row>9</xdr:row>
          <xdr:rowOff>327660</xdr:rowOff>
        </xdr:to>
        <xdr:sp macro="" textlink="">
          <xdr:nvSpPr>
            <xdr:cNvPr id="17475" name="Option Button 67" hidden="1">
              <a:extLst>
                <a:ext uri="{63B3BB69-23CF-44E3-9099-C40C66FF867C}">
                  <a14:compatExt spid="_x0000_s1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9</xdr:row>
          <xdr:rowOff>137160</xdr:rowOff>
        </xdr:from>
        <xdr:to>
          <xdr:col>4</xdr:col>
          <xdr:colOff>289560</xdr:colOff>
          <xdr:row>9</xdr:row>
          <xdr:rowOff>327660</xdr:rowOff>
        </xdr:to>
        <xdr:sp macro="" textlink="">
          <xdr:nvSpPr>
            <xdr:cNvPr id="17476" name="Option Button 68" hidden="1">
              <a:extLst>
                <a:ext uri="{63B3BB69-23CF-44E3-9099-C40C66FF867C}">
                  <a14:compatExt spid="_x0000_s1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9</xdr:row>
          <xdr:rowOff>137160</xdr:rowOff>
        </xdr:from>
        <xdr:to>
          <xdr:col>5</xdr:col>
          <xdr:colOff>289560</xdr:colOff>
          <xdr:row>9</xdr:row>
          <xdr:rowOff>327660</xdr:rowOff>
        </xdr:to>
        <xdr:sp macro="" textlink="">
          <xdr:nvSpPr>
            <xdr:cNvPr id="17477" name="Option Button 69" hidden="1">
              <a:extLst>
                <a:ext uri="{63B3BB69-23CF-44E3-9099-C40C66FF867C}">
                  <a14:compatExt spid="_x0000_s1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9</xdr:row>
          <xdr:rowOff>137160</xdr:rowOff>
        </xdr:from>
        <xdr:to>
          <xdr:col>6</xdr:col>
          <xdr:colOff>289560</xdr:colOff>
          <xdr:row>9</xdr:row>
          <xdr:rowOff>327660</xdr:rowOff>
        </xdr:to>
        <xdr:sp macro="" textlink="">
          <xdr:nvSpPr>
            <xdr:cNvPr id="17478" name="Option Button 70" hidden="1">
              <a:extLst>
                <a:ext uri="{63B3BB69-23CF-44E3-9099-C40C66FF867C}">
                  <a14:compatExt spid="_x0000_s1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9</xdr:row>
          <xdr:rowOff>137160</xdr:rowOff>
        </xdr:from>
        <xdr:to>
          <xdr:col>7</xdr:col>
          <xdr:colOff>289560</xdr:colOff>
          <xdr:row>9</xdr:row>
          <xdr:rowOff>327660</xdr:rowOff>
        </xdr:to>
        <xdr:sp macro="" textlink="">
          <xdr:nvSpPr>
            <xdr:cNvPr id="17479" name="Option Button 71" hidden="1">
              <a:extLst>
                <a:ext uri="{63B3BB69-23CF-44E3-9099-C40C66FF867C}">
                  <a14:compatExt spid="_x0000_s1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327660</xdr:rowOff>
        </xdr:from>
        <xdr:to>
          <xdr:col>8</xdr:col>
          <xdr:colOff>0</xdr:colOff>
          <xdr:row>16</xdr:row>
          <xdr:rowOff>190500</xdr:rowOff>
        </xdr:to>
        <xdr:sp macro="" textlink="">
          <xdr:nvSpPr>
            <xdr:cNvPr id="17481" name="Group Box 73" hidden="1">
              <a:extLst>
                <a:ext uri="{63B3BB69-23CF-44E3-9099-C40C66FF867C}">
                  <a14:compatExt spid="_x0000_s174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xdr:row>
          <xdr:rowOff>76200</xdr:rowOff>
        </xdr:from>
        <xdr:to>
          <xdr:col>2</xdr:col>
          <xdr:colOff>289560</xdr:colOff>
          <xdr:row>5</xdr:row>
          <xdr:rowOff>259080</xdr:rowOff>
        </xdr:to>
        <xdr:sp macro="" textlink="">
          <xdr:nvSpPr>
            <xdr:cNvPr id="17487" name="Option Button 79" hidden="1">
              <a:extLst>
                <a:ext uri="{63B3BB69-23CF-44E3-9099-C40C66FF867C}">
                  <a14:compatExt spid="_x0000_s1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8</xdr:col>
          <xdr:colOff>0</xdr:colOff>
          <xdr:row>6</xdr:row>
          <xdr:rowOff>175260</xdr:rowOff>
        </xdr:to>
        <xdr:sp macro="" textlink="">
          <xdr:nvSpPr>
            <xdr:cNvPr id="17488" name="Group Box 80" hidden="1">
              <a:extLst>
                <a:ext uri="{63B3BB69-23CF-44E3-9099-C40C66FF867C}">
                  <a14:compatExt spid="_x0000_s174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xdr:row>
          <xdr:rowOff>76200</xdr:rowOff>
        </xdr:from>
        <xdr:to>
          <xdr:col>3</xdr:col>
          <xdr:colOff>289560</xdr:colOff>
          <xdr:row>5</xdr:row>
          <xdr:rowOff>259080</xdr:rowOff>
        </xdr:to>
        <xdr:sp macro="" textlink="">
          <xdr:nvSpPr>
            <xdr:cNvPr id="17489" name="Option Button 81" hidden="1">
              <a:extLst>
                <a:ext uri="{63B3BB69-23CF-44E3-9099-C40C66FF867C}">
                  <a14:compatExt spid="_x0000_s1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xdr:row>
          <xdr:rowOff>76200</xdr:rowOff>
        </xdr:from>
        <xdr:to>
          <xdr:col>4</xdr:col>
          <xdr:colOff>289560</xdr:colOff>
          <xdr:row>5</xdr:row>
          <xdr:rowOff>259080</xdr:rowOff>
        </xdr:to>
        <xdr:sp macro="" textlink="">
          <xdr:nvSpPr>
            <xdr:cNvPr id="17490" name="Option Button 82" hidden="1">
              <a:extLst>
                <a:ext uri="{63B3BB69-23CF-44E3-9099-C40C66FF867C}">
                  <a14:compatExt spid="_x0000_s1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5</xdr:row>
          <xdr:rowOff>76200</xdr:rowOff>
        </xdr:from>
        <xdr:to>
          <xdr:col>5</xdr:col>
          <xdr:colOff>289560</xdr:colOff>
          <xdr:row>5</xdr:row>
          <xdr:rowOff>259080</xdr:rowOff>
        </xdr:to>
        <xdr:sp macro="" textlink="">
          <xdr:nvSpPr>
            <xdr:cNvPr id="17491" name="Option Button 83" hidden="1">
              <a:extLst>
                <a:ext uri="{63B3BB69-23CF-44E3-9099-C40C66FF867C}">
                  <a14:compatExt spid="_x0000_s1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5</xdr:row>
          <xdr:rowOff>76200</xdr:rowOff>
        </xdr:from>
        <xdr:to>
          <xdr:col>6</xdr:col>
          <xdr:colOff>289560</xdr:colOff>
          <xdr:row>5</xdr:row>
          <xdr:rowOff>259080</xdr:rowOff>
        </xdr:to>
        <xdr:sp macro="" textlink="">
          <xdr:nvSpPr>
            <xdr:cNvPr id="17492" name="Option Button 84" hidden="1">
              <a:extLst>
                <a:ext uri="{63B3BB69-23CF-44E3-9099-C40C66FF867C}">
                  <a14:compatExt spid="_x0000_s1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5</xdr:row>
          <xdr:rowOff>76200</xdr:rowOff>
        </xdr:from>
        <xdr:to>
          <xdr:col>7</xdr:col>
          <xdr:colOff>289560</xdr:colOff>
          <xdr:row>5</xdr:row>
          <xdr:rowOff>259080</xdr:rowOff>
        </xdr:to>
        <xdr:sp macro="" textlink="">
          <xdr:nvSpPr>
            <xdr:cNvPr id="17493" name="Option Button 85" hidden="1">
              <a:extLst>
                <a:ext uri="{63B3BB69-23CF-44E3-9099-C40C66FF867C}">
                  <a14:compatExt spid="_x0000_s1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xdr:row>
          <xdr:rowOff>83820</xdr:rowOff>
        </xdr:from>
        <xdr:to>
          <xdr:col>2</xdr:col>
          <xdr:colOff>289560</xdr:colOff>
          <xdr:row>6</xdr:row>
          <xdr:rowOff>259080</xdr:rowOff>
        </xdr:to>
        <xdr:sp macro="" textlink="">
          <xdr:nvSpPr>
            <xdr:cNvPr id="17494" name="Option Button 86" hidden="1">
              <a:extLst>
                <a:ext uri="{63B3BB69-23CF-44E3-9099-C40C66FF867C}">
                  <a14:compatExt spid="_x0000_s1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7</xdr:row>
          <xdr:rowOff>0</xdr:rowOff>
        </xdr:to>
        <xdr:sp macro="" textlink="">
          <xdr:nvSpPr>
            <xdr:cNvPr id="17495" name="Group Box 87" hidden="1">
              <a:extLst>
                <a:ext uri="{63B3BB69-23CF-44E3-9099-C40C66FF867C}">
                  <a14:compatExt spid="_x0000_s17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6</xdr:row>
          <xdr:rowOff>83820</xdr:rowOff>
        </xdr:from>
        <xdr:to>
          <xdr:col>3</xdr:col>
          <xdr:colOff>289560</xdr:colOff>
          <xdr:row>6</xdr:row>
          <xdr:rowOff>259080</xdr:rowOff>
        </xdr:to>
        <xdr:sp macro="" textlink="">
          <xdr:nvSpPr>
            <xdr:cNvPr id="17496" name="Option Button 88" hidden="1">
              <a:extLst>
                <a:ext uri="{63B3BB69-23CF-44E3-9099-C40C66FF867C}">
                  <a14:compatExt spid="_x0000_s1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xdr:row>
          <xdr:rowOff>83820</xdr:rowOff>
        </xdr:from>
        <xdr:to>
          <xdr:col>4</xdr:col>
          <xdr:colOff>289560</xdr:colOff>
          <xdr:row>6</xdr:row>
          <xdr:rowOff>259080</xdr:rowOff>
        </xdr:to>
        <xdr:sp macro="" textlink="">
          <xdr:nvSpPr>
            <xdr:cNvPr id="17497" name="Option Button 89" hidden="1">
              <a:extLst>
                <a:ext uri="{63B3BB69-23CF-44E3-9099-C40C66FF867C}">
                  <a14:compatExt spid="_x0000_s1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6</xdr:row>
          <xdr:rowOff>83820</xdr:rowOff>
        </xdr:from>
        <xdr:to>
          <xdr:col>5</xdr:col>
          <xdr:colOff>289560</xdr:colOff>
          <xdr:row>6</xdr:row>
          <xdr:rowOff>259080</xdr:rowOff>
        </xdr:to>
        <xdr:sp macro="" textlink="">
          <xdr:nvSpPr>
            <xdr:cNvPr id="17498" name="Option Button 90" hidden="1">
              <a:extLst>
                <a:ext uri="{63B3BB69-23CF-44E3-9099-C40C66FF867C}">
                  <a14:compatExt spid="_x0000_s1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6</xdr:row>
          <xdr:rowOff>83820</xdr:rowOff>
        </xdr:from>
        <xdr:to>
          <xdr:col>6</xdr:col>
          <xdr:colOff>289560</xdr:colOff>
          <xdr:row>6</xdr:row>
          <xdr:rowOff>259080</xdr:rowOff>
        </xdr:to>
        <xdr:sp macro="" textlink="">
          <xdr:nvSpPr>
            <xdr:cNvPr id="17499" name="Option Button 91" hidden="1">
              <a:extLst>
                <a:ext uri="{63B3BB69-23CF-44E3-9099-C40C66FF867C}">
                  <a14:compatExt spid="_x0000_s1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6</xdr:row>
          <xdr:rowOff>83820</xdr:rowOff>
        </xdr:from>
        <xdr:to>
          <xdr:col>7</xdr:col>
          <xdr:colOff>289560</xdr:colOff>
          <xdr:row>6</xdr:row>
          <xdr:rowOff>259080</xdr:rowOff>
        </xdr:to>
        <xdr:sp macro="" textlink="">
          <xdr:nvSpPr>
            <xdr:cNvPr id="17500" name="Option Button 92" hidden="1">
              <a:extLst>
                <a:ext uri="{63B3BB69-23CF-44E3-9099-C40C66FF867C}">
                  <a14:compatExt spid="_x0000_s1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xdr:row>
          <xdr:rowOff>76200</xdr:rowOff>
        </xdr:from>
        <xdr:to>
          <xdr:col>2</xdr:col>
          <xdr:colOff>289560</xdr:colOff>
          <xdr:row>7</xdr:row>
          <xdr:rowOff>251460</xdr:rowOff>
        </xdr:to>
        <xdr:sp macro="" textlink="">
          <xdr:nvSpPr>
            <xdr:cNvPr id="17501" name="Option Button 93" hidden="1">
              <a:extLst>
                <a:ext uri="{63B3BB69-23CF-44E3-9099-C40C66FF867C}">
                  <a14:compatExt spid="_x0000_s1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7502" name="Group Box 94" hidden="1">
              <a:extLst>
                <a:ext uri="{63B3BB69-23CF-44E3-9099-C40C66FF867C}">
                  <a14:compatExt spid="_x0000_s17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7</xdr:row>
          <xdr:rowOff>76200</xdr:rowOff>
        </xdr:from>
        <xdr:to>
          <xdr:col>3</xdr:col>
          <xdr:colOff>289560</xdr:colOff>
          <xdr:row>7</xdr:row>
          <xdr:rowOff>251460</xdr:rowOff>
        </xdr:to>
        <xdr:sp macro="" textlink="">
          <xdr:nvSpPr>
            <xdr:cNvPr id="17503" name="Option Button 95" hidden="1">
              <a:extLst>
                <a:ext uri="{63B3BB69-23CF-44E3-9099-C40C66FF867C}">
                  <a14:compatExt spid="_x0000_s1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7</xdr:row>
          <xdr:rowOff>76200</xdr:rowOff>
        </xdr:from>
        <xdr:to>
          <xdr:col>4</xdr:col>
          <xdr:colOff>289560</xdr:colOff>
          <xdr:row>7</xdr:row>
          <xdr:rowOff>251460</xdr:rowOff>
        </xdr:to>
        <xdr:sp macro="" textlink="">
          <xdr:nvSpPr>
            <xdr:cNvPr id="17504" name="Option Button 96" hidden="1">
              <a:extLst>
                <a:ext uri="{63B3BB69-23CF-44E3-9099-C40C66FF867C}">
                  <a14:compatExt spid="_x0000_s1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7</xdr:row>
          <xdr:rowOff>76200</xdr:rowOff>
        </xdr:from>
        <xdr:to>
          <xdr:col>5</xdr:col>
          <xdr:colOff>289560</xdr:colOff>
          <xdr:row>7</xdr:row>
          <xdr:rowOff>251460</xdr:rowOff>
        </xdr:to>
        <xdr:sp macro="" textlink="">
          <xdr:nvSpPr>
            <xdr:cNvPr id="17505" name="Option Button 97" hidden="1">
              <a:extLst>
                <a:ext uri="{63B3BB69-23CF-44E3-9099-C40C66FF867C}">
                  <a14:compatExt spid="_x0000_s1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7</xdr:row>
          <xdr:rowOff>76200</xdr:rowOff>
        </xdr:from>
        <xdr:to>
          <xdr:col>6</xdr:col>
          <xdr:colOff>289560</xdr:colOff>
          <xdr:row>7</xdr:row>
          <xdr:rowOff>251460</xdr:rowOff>
        </xdr:to>
        <xdr:sp macro="" textlink="">
          <xdr:nvSpPr>
            <xdr:cNvPr id="17506" name="Option Button 98" hidden="1">
              <a:extLst>
                <a:ext uri="{63B3BB69-23CF-44E3-9099-C40C66FF867C}">
                  <a14:compatExt spid="_x0000_s1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7</xdr:row>
          <xdr:rowOff>76200</xdr:rowOff>
        </xdr:from>
        <xdr:to>
          <xdr:col>7</xdr:col>
          <xdr:colOff>289560</xdr:colOff>
          <xdr:row>7</xdr:row>
          <xdr:rowOff>251460</xdr:rowOff>
        </xdr:to>
        <xdr:sp macro="" textlink="">
          <xdr:nvSpPr>
            <xdr:cNvPr id="17507" name="Option Button 99" hidden="1">
              <a:extLst>
                <a:ext uri="{63B3BB69-23CF-44E3-9099-C40C66FF867C}">
                  <a14:compatExt spid="_x0000_s1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xdr:row>
          <xdr:rowOff>99060</xdr:rowOff>
        </xdr:from>
        <xdr:to>
          <xdr:col>2</xdr:col>
          <xdr:colOff>289560</xdr:colOff>
          <xdr:row>8</xdr:row>
          <xdr:rowOff>289560</xdr:rowOff>
        </xdr:to>
        <xdr:sp macro="" textlink="">
          <xdr:nvSpPr>
            <xdr:cNvPr id="17508" name="Option Button 100" hidden="1">
              <a:extLst>
                <a:ext uri="{63B3BB69-23CF-44E3-9099-C40C66FF867C}">
                  <a14:compatExt spid="_x0000_s1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327660</xdr:rowOff>
        </xdr:from>
        <xdr:to>
          <xdr:col>8</xdr:col>
          <xdr:colOff>0</xdr:colOff>
          <xdr:row>9</xdr:row>
          <xdr:rowOff>106680</xdr:rowOff>
        </xdr:to>
        <xdr:sp macro="" textlink="">
          <xdr:nvSpPr>
            <xdr:cNvPr id="17509" name="Group Box 101" hidden="1">
              <a:extLst>
                <a:ext uri="{63B3BB69-23CF-44E3-9099-C40C66FF867C}">
                  <a14:compatExt spid="_x0000_s17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8</xdr:row>
          <xdr:rowOff>99060</xdr:rowOff>
        </xdr:from>
        <xdr:to>
          <xdr:col>3</xdr:col>
          <xdr:colOff>289560</xdr:colOff>
          <xdr:row>8</xdr:row>
          <xdr:rowOff>289560</xdr:rowOff>
        </xdr:to>
        <xdr:sp macro="" textlink="">
          <xdr:nvSpPr>
            <xdr:cNvPr id="17510" name="Option Button 102" hidden="1">
              <a:extLst>
                <a:ext uri="{63B3BB69-23CF-44E3-9099-C40C66FF867C}">
                  <a14:compatExt spid="_x0000_s1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8</xdr:row>
          <xdr:rowOff>99060</xdr:rowOff>
        </xdr:from>
        <xdr:to>
          <xdr:col>4</xdr:col>
          <xdr:colOff>289560</xdr:colOff>
          <xdr:row>8</xdr:row>
          <xdr:rowOff>289560</xdr:rowOff>
        </xdr:to>
        <xdr:sp macro="" textlink="">
          <xdr:nvSpPr>
            <xdr:cNvPr id="17511" name="Option Button 103" hidden="1">
              <a:extLst>
                <a:ext uri="{63B3BB69-23CF-44E3-9099-C40C66FF867C}">
                  <a14:compatExt spid="_x0000_s1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8</xdr:row>
          <xdr:rowOff>99060</xdr:rowOff>
        </xdr:from>
        <xdr:to>
          <xdr:col>5</xdr:col>
          <xdr:colOff>289560</xdr:colOff>
          <xdr:row>8</xdr:row>
          <xdr:rowOff>289560</xdr:rowOff>
        </xdr:to>
        <xdr:sp macro="" textlink="">
          <xdr:nvSpPr>
            <xdr:cNvPr id="17512" name="Option Button 104" hidden="1">
              <a:extLst>
                <a:ext uri="{63B3BB69-23CF-44E3-9099-C40C66FF867C}">
                  <a14:compatExt spid="_x0000_s1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8</xdr:row>
          <xdr:rowOff>99060</xdr:rowOff>
        </xdr:from>
        <xdr:to>
          <xdr:col>6</xdr:col>
          <xdr:colOff>289560</xdr:colOff>
          <xdr:row>8</xdr:row>
          <xdr:rowOff>289560</xdr:rowOff>
        </xdr:to>
        <xdr:sp macro="" textlink="">
          <xdr:nvSpPr>
            <xdr:cNvPr id="17513" name="Option Button 105" hidden="1">
              <a:extLst>
                <a:ext uri="{63B3BB69-23CF-44E3-9099-C40C66FF867C}">
                  <a14:compatExt spid="_x0000_s1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8</xdr:row>
          <xdr:rowOff>99060</xdr:rowOff>
        </xdr:from>
        <xdr:to>
          <xdr:col>7</xdr:col>
          <xdr:colOff>289560</xdr:colOff>
          <xdr:row>8</xdr:row>
          <xdr:rowOff>289560</xdr:rowOff>
        </xdr:to>
        <xdr:sp macro="" textlink="">
          <xdr:nvSpPr>
            <xdr:cNvPr id="17514" name="Option Button 106" hidden="1">
              <a:extLst>
                <a:ext uri="{63B3BB69-23CF-44E3-9099-C40C66FF867C}">
                  <a14:compatExt spid="_x0000_s17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60" name="Grafik 59">
          <a:hlinkClick xmlns:r="http://schemas.openxmlformats.org/officeDocument/2006/relationships" r:id="rId5"/>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198120</xdr:rowOff>
        </xdr:from>
        <xdr:to>
          <xdr:col>8</xdr:col>
          <xdr:colOff>0</xdr:colOff>
          <xdr:row>10</xdr:row>
          <xdr:rowOff>198120</xdr:rowOff>
        </xdr:to>
        <xdr:sp macro="" textlink="">
          <xdr:nvSpPr>
            <xdr:cNvPr id="17515" name="Group Box 107" hidden="1">
              <a:extLst>
                <a:ext uri="{63B3BB69-23CF-44E3-9099-C40C66FF867C}">
                  <a14:compatExt spid="_x0000_s17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xdr:row>
          <xdr:rowOff>83820</xdr:rowOff>
        </xdr:from>
        <xdr:to>
          <xdr:col>2</xdr:col>
          <xdr:colOff>289560</xdr:colOff>
          <xdr:row>11</xdr:row>
          <xdr:rowOff>259080</xdr:rowOff>
        </xdr:to>
        <xdr:sp macro="" textlink="">
          <xdr:nvSpPr>
            <xdr:cNvPr id="17516" name="Option Button 108" hidden="1">
              <a:extLst>
                <a:ext uri="{63B3BB69-23CF-44E3-9099-C40C66FF867C}">
                  <a14:compatExt spid="_x0000_s17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8</xdr:col>
          <xdr:colOff>0</xdr:colOff>
          <xdr:row>11</xdr:row>
          <xdr:rowOff>335280</xdr:rowOff>
        </xdr:to>
        <xdr:sp macro="" textlink="">
          <xdr:nvSpPr>
            <xdr:cNvPr id="17517" name="Group Box 109" hidden="1">
              <a:extLst>
                <a:ext uri="{63B3BB69-23CF-44E3-9099-C40C66FF867C}">
                  <a14:compatExt spid="_x0000_s17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11</xdr:row>
          <xdr:rowOff>83820</xdr:rowOff>
        </xdr:from>
        <xdr:to>
          <xdr:col>3</xdr:col>
          <xdr:colOff>289560</xdr:colOff>
          <xdr:row>11</xdr:row>
          <xdr:rowOff>259080</xdr:rowOff>
        </xdr:to>
        <xdr:sp macro="" textlink="">
          <xdr:nvSpPr>
            <xdr:cNvPr id="17518" name="Option Button 110" hidden="1">
              <a:extLst>
                <a:ext uri="{63B3BB69-23CF-44E3-9099-C40C66FF867C}">
                  <a14:compatExt spid="_x0000_s17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11</xdr:row>
          <xdr:rowOff>83820</xdr:rowOff>
        </xdr:from>
        <xdr:to>
          <xdr:col>4</xdr:col>
          <xdr:colOff>289560</xdr:colOff>
          <xdr:row>11</xdr:row>
          <xdr:rowOff>259080</xdr:rowOff>
        </xdr:to>
        <xdr:sp macro="" textlink="">
          <xdr:nvSpPr>
            <xdr:cNvPr id="17519" name="Option Button 111" hidden="1">
              <a:extLst>
                <a:ext uri="{63B3BB69-23CF-44E3-9099-C40C66FF867C}">
                  <a14:compatExt spid="_x0000_s17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11</xdr:row>
          <xdr:rowOff>83820</xdr:rowOff>
        </xdr:from>
        <xdr:to>
          <xdr:col>5</xdr:col>
          <xdr:colOff>289560</xdr:colOff>
          <xdr:row>11</xdr:row>
          <xdr:rowOff>259080</xdr:rowOff>
        </xdr:to>
        <xdr:sp macro="" textlink="">
          <xdr:nvSpPr>
            <xdr:cNvPr id="17520" name="Option Button 112" hidden="1">
              <a:extLst>
                <a:ext uri="{63B3BB69-23CF-44E3-9099-C40C66FF867C}">
                  <a14:compatExt spid="_x0000_s1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11</xdr:row>
          <xdr:rowOff>83820</xdr:rowOff>
        </xdr:from>
        <xdr:to>
          <xdr:col>6</xdr:col>
          <xdr:colOff>289560</xdr:colOff>
          <xdr:row>11</xdr:row>
          <xdr:rowOff>259080</xdr:rowOff>
        </xdr:to>
        <xdr:sp macro="" textlink="">
          <xdr:nvSpPr>
            <xdr:cNvPr id="17521" name="Option Button 113" hidden="1">
              <a:extLst>
                <a:ext uri="{63B3BB69-23CF-44E3-9099-C40C66FF867C}">
                  <a14:compatExt spid="_x0000_s1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11</xdr:row>
          <xdr:rowOff>83820</xdr:rowOff>
        </xdr:from>
        <xdr:to>
          <xdr:col>7</xdr:col>
          <xdr:colOff>289560</xdr:colOff>
          <xdr:row>11</xdr:row>
          <xdr:rowOff>259080</xdr:rowOff>
        </xdr:to>
        <xdr:sp macro="" textlink="">
          <xdr:nvSpPr>
            <xdr:cNvPr id="17522" name="Option Button 114" hidden="1">
              <a:extLst>
                <a:ext uri="{63B3BB69-23CF-44E3-9099-C40C66FF867C}">
                  <a14:compatExt spid="_x0000_s1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198120</xdr:rowOff>
        </xdr:from>
        <xdr:to>
          <xdr:col>8</xdr:col>
          <xdr:colOff>0</xdr:colOff>
          <xdr:row>11</xdr:row>
          <xdr:rowOff>175260</xdr:rowOff>
        </xdr:to>
        <xdr:sp macro="" textlink="">
          <xdr:nvSpPr>
            <xdr:cNvPr id="17523" name="Group Box 115" hidden="1">
              <a:extLst>
                <a:ext uri="{63B3BB69-23CF-44E3-9099-C40C66FF867C}">
                  <a14:compatExt spid="_x0000_s17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xdr:row>
          <xdr:rowOff>175260</xdr:rowOff>
        </xdr:from>
        <xdr:to>
          <xdr:col>2</xdr:col>
          <xdr:colOff>289560</xdr:colOff>
          <xdr:row>12</xdr:row>
          <xdr:rowOff>342900</xdr:rowOff>
        </xdr:to>
        <xdr:sp macro="" textlink="">
          <xdr:nvSpPr>
            <xdr:cNvPr id="17524" name="Option Button 116" hidden="1">
              <a:extLst>
                <a:ext uri="{63B3BB69-23CF-44E3-9099-C40C66FF867C}">
                  <a14:compatExt spid="_x0000_s1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8</xdr:col>
          <xdr:colOff>0</xdr:colOff>
          <xdr:row>12</xdr:row>
          <xdr:rowOff>335280</xdr:rowOff>
        </xdr:to>
        <xdr:sp macro="" textlink="">
          <xdr:nvSpPr>
            <xdr:cNvPr id="17525" name="Group Box 117" hidden="1">
              <a:extLst>
                <a:ext uri="{63B3BB69-23CF-44E3-9099-C40C66FF867C}">
                  <a14:compatExt spid="_x0000_s17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12</xdr:row>
          <xdr:rowOff>175260</xdr:rowOff>
        </xdr:from>
        <xdr:to>
          <xdr:col>3</xdr:col>
          <xdr:colOff>289560</xdr:colOff>
          <xdr:row>12</xdr:row>
          <xdr:rowOff>342900</xdr:rowOff>
        </xdr:to>
        <xdr:sp macro="" textlink="">
          <xdr:nvSpPr>
            <xdr:cNvPr id="17526" name="Option Button 118" hidden="1">
              <a:extLst>
                <a:ext uri="{63B3BB69-23CF-44E3-9099-C40C66FF867C}">
                  <a14:compatExt spid="_x0000_s17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12</xdr:row>
          <xdr:rowOff>175260</xdr:rowOff>
        </xdr:from>
        <xdr:to>
          <xdr:col>4</xdr:col>
          <xdr:colOff>289560</xdr:colOff>
          <xdr:row>12</xdr:row>
          <xdr:rowOff>342900</xdr:rowOff>
        </xdr:to>
        <xdr:sp macro="" textlink="">
          <xdr:nvSpPr>
            <xdr:cNvPr id="17527" name="Option Button 119" hidden="1">
              <a:extLst>
                <a:ext uri="{63B3BB69-23CF-44E3-9099-C40C66FF867C}">
                  <a14:compatExt spid="_x0000_s1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12</xdr:row>
          <xdr:rowOff>175260</xdr:rowOff>
        </xdr:from>
        <xdr:to>
          <xdr:col>5</xdr:col>
          <xdr:colOff>289560</xdr:colOff>
          <xdr:row>12</xdr:row>
          <xdr:rowOff>342900</xdr:rowOff>
        </xdr:to>
        <xdr:sp macro="" textlink="">
          <xdr:nvSpPr>
            <xdr:cNvPr id="17528" name="Option Button 120" hidden="1">
              <a:extLst>
                <a:ext uri="{63B3BB69-23CF-44E3-9099-C40C66FF867C}">
                  <a14:compatExt spid="_x0000_s1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12</xdr:row>
          <xdr:rowOff>175260</xdr:rowOff>
        </xdr:from>
        <xdr:to>
          <xdr:col>6</xdr:col>
          <xdr:colOff>289560</xdr:colOff>
          <xdr:row>12</xdr:row>
          <xdr:rowOff>342900</xdr:rowOff>
        </xdr:to>
        <xdr:sp macro="" textlink="">
          <xdr:nvSpPr>
            <xdr:cNvPr id="17529" name="Option Button 121" hidden="1">
              <a:extLst>
                <a:ext uri="{63B3BB69-23CF-44E3-9099-C40C66FF867C}">
                  <a14:compatExt spid="_x0000_s1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12</xdr:row>
          <xdr:rowOff>175260</xdr:rowOff>
        </xdr:from>
        <xdr:to>
          <xdr:col>7</xdr:col>
          <xdr:colOff>289560</xdr:colOff>
          <xdr:row>12</xdr:row>
          <xdr:rowOff>342900</xdr:rowOff>
        </xdr:to>
        <xdr:sp macro="" textlink="">
          <xdr:nvSpPr>
            <xdr:cNvPr id="17530" name="Option Button 122" hidden="1">
              <a:extLst>
                <a:ext uri="{63B3BB69-23CF-44E3-9099-C40C66FF867C}">
                  <a14:compatExt spid="_x0000_s1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198120</xdr:rowOff>
        </xdr:from>
        <xdr:to>
          <xdr:col>8</xdr:col>
          <xdr:colOff>0</xdr:colOff>
          <xdr:row>12</xdr:row>
          <xdr:rowOff>335280</xdr:rowOff>
        </xdr:to>
        <xdr:sp macro="" textlink="">
          <xdr:nvSpPr>
            <xdr:cNvPr id="17531" name="Group Box 123" hidden="1">
              <a:extLst>
                <a:ext uri="{63B3BB69-23CF-44E3-9099-C40C66FF867C}">
                  <a14:compatExt spid="_x0000_s17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83820</xdr:rowOff>
        </xdr:from>
        <xdr:to>
          <xdr:col>2</xdr:col>
          <xdr:colOff>289560</xdr:colOff>
          <xdr:row>13</xdr:row>
          <xdr:rowOff>259080</xdr:rowOff>
        </xdr:to>
        <xdr:sp macro="" textlink="">
          <xdr:nvSpPr>
            <xdr:cNvPr id="17532" name="Option Button 124" hidden="1">
              <a:extLst>
                <a:ext uri="{63B3BB69-23CF-44E3-9099-C40C66FF867C}">
                  <a14:compatExt spid="_x0000_s17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8</xdr:col>
          <xdr:colOff>0</xdr:colOff>
          <xdr:row>14</xdr:row>
          <xdr:rowOff>0</xdr:rowOff>
        </xdr:to>
        <xdr:sp macro="" textlink="">
          <xdr:nvSpPr>
            <xdr:cNvPr id="17533" name="Group Box 125" hidden="1">
              <a:extLst>
                <a:ext uri="{63B3BB69-23CF-44E3-9099-C40C66FF867C}">
                  <a14:compatExt spid="_x0000_s17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13</xdr:row>
          <xdr:rowOff>83820</xdr:rowOff>
        </xdr:from>
        <xdr:to>
          <xdr:col>3</xdr:col>
          <xdr:colOff>289560</xdr:colOff>
          <xdr:row>13</xdr:row>
          <xdr:rowOff>259080</xdr:rowOff>
        </xdr:to>
        <xdr:sp macro="" textlink="">
          <xdr:nvSpPr>
            <xdr:cNvPr id="17534" name="Option Button 126" hidden="1">
              <a:extLst>
                <a:ext uri="{63B3BB69-23CF-44E3-9099-C40C66FF867C}">
                  <a14:compatExt spid="_x0000_s17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13</xdr:row>
          <xdr:rowOff>83820</xdr:rowOff>
        </xdr:from>
        <xdr:to>
          <xdr:col>4</xdr:col>
          <xdr:colOff>289560</xdr:colOff>
          <xdr:row>13</xdr:row>
          <xdr:rowOff>259080</xdr:rowOff>
        </xdr:to>
        <xdr:sp macro="" textlink="">
          <xdr:nvSpPr>
            <xdr:cNvPr id="17535" name="Option Button 127" hidden="1">
              <a:extLst>
                <a:ext uri="{63B3BB69-23CF-44E3-9099-C40C66FF867C}">
                  <a14:compatExt spid="_x0000_s17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13</xdr:row>
          <xdr:rowOff>83820</xdr:rowOff>
        </xdr:from>
        <xdr:to>
          <xdr:col>5</xdr:col>
          <xdr:colOff>289560</xdr:colOff>
          <xdr:row>13</xdr:row>
          <xdr:rowOff>259080</xdr:rowOff>
        </xdr:to>
        <xdr:sp macro="" textlink="">
          <xdr:nvSpPr>
            <xdr:cNvPr id="17536" name="Option Button 128" hidden="1">
              <a:extLst>
                <a:ext uri="{63B3BB69-23CF-44E3-9099-C40C66FF867C}">
                  <a14:compatExt spid="_x0000_s17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13</xdr:row>
          <xdr:rowOff>83820</xdr:rowOff>
        </xdr:from>
        <xdr:to>
          <xdr:col>6</xdr:col>
          <xdr:colOff>289560</xdr:colOff>
          <xdr:row>13</xdr:row>
          <xdr:rowOff>259080</xdr:rowOff>
        </xdr:to>
        <xdr:sp macro="" textlink="">
          <xdr:nvSpPr>
            <xdr:cNvPr id="17537" name="Option Button 129" hidden="1">
              <a:extLst>
                <a:ext uri="{63B3BB69-23CF-44E3-9099-C40C66FF867C}">
                  <a14:compatExt spid="_x0000_s17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13</xdr:row>
          <xdr:rowOff>83820</xdr:rowOff>
        </xdr:from>
        <xdr:to>
          <xdr:col>7</xdr:col>
          <xdr:colOff>289560</xdr:colOff>
          <xdr:row>13</xdr:row>
          <xdr:rowOff>259080</xdr:rowOff>
        </xdr:to>
        <xdr:sp macro="" textlink="">
          <xdr:nvSpPr>
            <xdr:cNvPr id="17538" name="Option Button 130" hidden="1">
              <a:extLst>
                <a:ext uri="{63B3BB69-23CF-44E3-9099-C40C66FF867C}">
                  <a14:compatExt spid="_x0000_s17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198120</xdr:rowOff>
        </xdr:from>
        <xdr:to>
          <xdr:col>8</xdr:col>
          <xdr:colOff>0</xdr:colOff>
          <xdr:row>13</xdr:row>
          <xdr:rowOff>175260</xdr:rowOff>
        </xdr:to>
        <xdr:sp macro="" textlink="">
          <xdr:nvSpPr>
            <xdr:cNvPr id="17539" name="Group Box 131" hidden="1">
              <a:extLst>
                <a:ext uri="{63B3BB69-23CF-44E3-9099-C40C66FF867C}">
                  <a14:compatExt spid="_x0000_s17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xdr:row>
          <xdr:rowOff>83820</xdr:rowOff>
        </xdr:from>
        <xdr:to>
          <xdr:col>2</xdr:col>
          <xdr:colOff>289560</xdr:colOff>
          <xdr:row>14</xdr:row>
          <xdr:rowOff>259080</xdr:rowOff>
        </xdr:to>
        <xdr:sp macro="" textlink="">
          <xdr:nvSpPr>
            <xdr:cNvPr id="17540" name="Option Button 132" hidden="1">
              <a:extLst>
                <a:ext uri="{63B3BB69-23CF-44E3-9099-C40C66FF867C}">
                  <a14:compatExt spid="_x0000_s17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8</xdr:col>
          <xdr:colOff>0</xdr:colOff>
          <xdr:row>15</xdr:row>
          <xdr:rowOff>0</xdr:rowOff>
        </xdr:to>
        <xdr:sp macro="" textlink="">
          <xdr:nvSpPr>
            <xdr:cNvPr id="17541" name="Group Box 133" hidden="1">
              <a:extLst>
                <a:ext uri="{63B3BB69-23CF-44E3-9099-C40C66FF867C}">
                  <a14:compatExt spid="_x0000_s17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14</xdr:row>
          <xdr:rowOff>83820</xdr:rowOff>
        </xdr:from>
        <xdr:to>
          <xdr:col>3</xdr:col>
          <xdr:colOff>289560</xdr:colOff>
          <xdr:row>14</xdr:row>
          <xdr:rowOff>259080</xdr:rowOff>
        </xdr:to>
        <xdr:sp macro="" textlink="">
          <xdr:nvSpPr>
            <xdr:cNvPr id="17542" name="Option Button 134" hidden="1">
              <a:extLst>
                <a:ext uri="{63B3BB69-23CF-44E3-9099-C40C66FF867C}">
                  <a14:compatExt spid="_x0000_s17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14</xdr:row>
          <xdr:rowOff>83820</xdr:rowOff>
        </xdr:from>
        <xdr:to>
          <xdr:col>4</xdr:col>
          <xdr:colOff>289560</xdr:colOff>
          <xdr:row>14</xdr:row>
          <xdr:rowOff>259080</xdr:rowOff>
        </xdr:to>
        <xdr:sp macro="" textlink="">
          <xdr:nvSpPr>
            <xdr:cNvPr id="17543" name="Option Button 135" hidden="1">
              <a:extLst>
                <a:ext uri="{63B3BB69-23CF-44E3-9099-C40C66FF867C}">
                  <a14:compatExt spid="_x0000_s17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14</xdr:row>
          <xdr:rowOff>83820</xdr:rowOff>
        </xdr:from>
        <xdr:to>
          <xdr:col>5</xdr:col>
          <xdr:colOff>289560</xdr:colOff>
          <xdr:row>14</xdr:row>
          <xdr:rowOff>259080</xdr:rowOff>
        </xdr:to>
        <xdr:sp macro="" textlink="">
          <xdr:nvSpPr>
            <xdr:cNvPr id="17544" name="Option Button 136" hidden="1">
              <a:extLst>
                <a:ext uri="{63B3BB69-23CF-44E3-9099-C40C66FF867C}">
                  <a14:compatExt spid="_x0000_s17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14</xdr:row>
          <xdr:rowOff>83820</xdr:rowOff>
        </xdr:from>
        <xdr:to>
          <xdr:col>6</xdr:col>
          <xdr:colOff>289560</xdr:colOff>
          <xdr:row>14</xdr:row>
          <xdr:rowOff>259080</xdr:rowOff>
        </xdr:to>
        <xdr:sp macro="" textlink="">
          <xdr:nvSpPr>
            <xdr:cNvPr id="17545" name="Option Button 137" hidden="1">
              <a:extLst>
                <a:ext uri="{63B3BB69-23CF-44E3-9099-C40C66FF867C}">
                  <a14:compatExt spid="_x0000_s17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14</xdr:row>
          <xdr:rowOff>83820</xdr:rowOff>
        </xdr:from>
        <xdr:to>
          <xdr:col>7</xdr:col>
          <xdr:colOff>289560</xdr:colOff>
          <xdr:row>14</xdr:row>
          <xdr:rowOff>259080</xdr:rowOff>
        </xdr:to>
        <xdr:sp macro="" textlink="">
          <xdr:nvSpPr>
            <xdr:cNvPr id="17546" name="Option Button 138" hidden="1">
              <a:extLst>
                <a:ext uri="{63B3BB69-23CF-44E3-9099-C40C66FF867C}">
                  <a14:compatExt spid="_x0000_s17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198120</xdr:rowOff>
        </xdr:from>
        <xdr:to>
          <xdr:col>8</xdr:col>
          <xdr:colOff>0</xdr:colOff>
          <xdr:row>15</xdr:row>
          <xdr:rowOff>30480</xdr:rowOff>
        </xdr:to>
        <xdr:sp macro="" textlink="">
          <xdr:nvSpPr>
            <xdr:cNvPr id="17547" name="Group Box 139" hidden="1">
              <a:extLst>
                <a:ext uri="{63B3BB69-23CF-44E3-9099-C40C66FF867C}">
                  <a14:compatExt spid="_x0000_s175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xdr:row>
          <xdr:rowOff>152400</xdr:rowOff>
        </xdr:from>
        <xdr:to>
          <xdr:col>2</xdr:col>
          <xdr:colOff>289560</xdr:colOff>
          <xdr:row>15</xdr:row>
          <xdr:rowOff>327660</xdr:rowOff>
        </xdr:to>
        <xdr:sp macro="" textlink="">
          <xdr:nvSpPr>
            <xdr:cNvPr id="17548" name="Option Button 140" hidden="1">
              <a:extLst>
                <a:ext uri="{63B3BB69-23CF-44E3-9099-C40C66FF867C}">
                  <a14:compatExt spid="_x0000_s17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8</xdr:col>
          <xdr:colOff>0</xdr:colOff>
          <xdr:row>15</xdr:row>
          <xdr:rowOff>335280</xdr:rowOff>
        </xdr:to>
        <xdr:sp macro="" textlink="">
          <xdr:nvSpPr>
            <xdr:cNvPr id="17549" name="Group Box 141" hidden="1">
              <a:extLst>
                <a:ext uri="{63B3BB69-23CF-44E3-9099-C40C66FF867C}">
                  <a14:compatExt spid="_x0000_s175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15</xdr:row>
          <xdr:rowOff>152400</xdr:rowOff>
        </xdr:from>
        <xdr:to>
          <xdr:col>3</xdr:col>
          <xdr:colOff>289560</xdr:colOff>
          <xdr:row>15</xdr:row>
          <xdr:rowOff>327660</xdr:rowOff>
        </xdr:to>
        <xdr:sp macro="" textlink="">
          <xdr:nvSpPr>
            <xdr:cNvPr id="17550" name="Option Button 142" hidden="1">
              <a:extLst>
                <a:ext uri="{63B3BB69-23CF-44E3-9099-C40C66FF867C}">
                  <a14:compatExt spid="_x0000_s17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15</xdr:row>
          <xdr:rowOff>152400</xdr:rowOff>
        </xdr:from>
        <xdr:to>
          <xdr:col>4</xdr:col>
          <xdr:colOff>289560</xdr:colOff>
          <xdr:row>15</xdr:row>
          <xdr:rowOff>327660</xdr:rowOff>
        </xdr:to>
        <xdr:sp macro="" textlink="">
          <xdr:nvSpPr>
            <xdr:cNvPr id="17551" name="Option Button 143" hidden="1">
              <a:extLst>
                <a:ext uri="{63B3BB69-23CF-44E3-9099-C40C66FF867C}">
                  <a14:compatExt spid="_x0000_s17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15</xdr:row>
          <xdr:rowOff>152400</xdr:rowOff>
        </xdr:from>
        <xdr:to>
          <xdr:col>5</xdr:col>
          <xdr:colOff>289560</xdr:colOff>
          <xdr:row>15</xdr:row>
          <xdr:rowOff>327660</xdr:rowOff>
        </xdr:to>
        <xdr:sp macro="" textlink="">
          <xdr:nvSpPr>
            <xdr:cNvPr id="17552" name="Option Button 144" hidden="1">
              <a:extLst>
                <a:ext uri="{63B3BB69-23CF-44E3-9099-C40C66FF867C}">
                  <a14:compatExt spid="_x0000_s17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15</xdr:row>
          <xdr:rowOff>152400</xdr:rowOff>
        </xdr:from>
        <xdr:to>
          <xdr:col>6</xdr:col>
          <xdr:colOff>289560</xdr:colOff>
          <xdr:row>15</xdr:row>
          <xdr:rowOff>327660</xdr:rowOff>
        </xdr:to>
        <xdr:sp macro="" textlink="">
          <xdr:nvSpPr>
            <xdr:cNvPr id="17553" name="Option Button 145" hidden="1">
              <a:extLst>
                <a:ext uri="{63B3BB69-23CF-44E3-9099-C40C66FF867C}">
                  <a14:compatExt spid="_x0000_s1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15</xdr:row>
          <xdr:rowOff>152400</xdr:rowOff>
        </xdr:from>
        <xdr:to>
          <xdr:col>7</xdr:col>
          <xdr:colOff>289560</xdr:colOff>
          <xdr:row>15</xdr:row>
          <xdr:rowOff>327660</xdr:rowOff>
        </xdr:to>
        <xdr:sp macro="" textlink="">
          <xdr:nvSpPr>
            <xdr:cNvPr id="17554" name="Option Button 146" hidden="1">
              <a:extLst>
                <a:ext uri="{63B3BB69-23CF-44E3-9099-C40C66FF867C}">
                  <a14:compatExt spid="_x0000_s1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198120</xdr:rowOff>
        </xdr:from>
        <xdr:to>
          <xdr:col>8</xdr:col>
          <xdr:colOff>0</xdr:colOff>
          <xdr:row>15</xdr:row>
          <xdr:rowOff>365760</xdr:rowOff>
        </xdr:to>
        <xdr:sp macro="" textlink="">
          <xdr:nvSpPr>
            <xdr:cNvPr id="17555" name="Group Box 147" hidden="1">
              <a:extLst>
                <a:ext uri="{63B3BB69-23CF-44E3-9099-C40C66FF867C}">
                  <a14:compatExt spid="_x0000_s175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xdr:row>
          <xdr:rowOff>83820</xdr:rowOff>
        </xdr:from>
        <xdr:to>
          <xdr:col>2</xdr:col>
          <xdr:colOff>289560</xdr:colOff>
          <xdr:row>16</xdr:row>
          <xdr:rowOff>259080</xdr:rowOff>
        </xdr:to>
        <xdr:sp macro="" textlink="">
          <xdr:nvSpPr>
            <xdr:cNvPr id="17556" name="Option Button 148" hidden="1">
              <a:extLst>
                <a:ext uri="{63B3BB69-23CF-44E3-9099-C40C66FF867C}">
                  <a14:compatExt spid="_x0000_s17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8</xdr:col>
          <xdr:colOff>0</xdr:colOff>
          <xdr:row>16</xdr:row>
          <xdr:rowOff>335280</xdr:rowOff>
        </xdr:to>
        <xdr:sp macro="" textlink="">
          <xdr:nvSpPr>
            <xdr:cNvPr id="17557" name="Group Box 149" hidden="1">
              <a:extLst>
                <a:ext uri="{63B3BB69-23CF-44E3-9099-C40C66FF867C}">
                  <a14:compatExt spid="_x0000_s17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16</xdr:row>
          <xdr:rowOff>83820</xdr:rowOff>
        </xdr:from>
        <xdr:to>
          <xdr:col>3</xdr:col>
          <xdr:colOff>289560</xdr:colOff>
          <xdr:row>16</xdr:row>
          <xdr:rowOff>259080</xdr:rowOff>
        </xdr:to>
        <xdr:sp macro="" textlink="">
          <xdr:nvSpPr>
            <xdr:cNvPr id="17558" name="Option Button 150" hidden="1">
              <a:extLst>
                <a:ext uri="{63B3BB69-23CF-44E3-9099-C40C66FF867C}">
                  <a14:compatExt spid="_x0000_s17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16</xdr:row>
          <xdr:rowOff>83820</xdr:rowOff>
        </xdr:from>
        <xdr:to>
          <xdr:col>4</xdr:col>
          <xdr:colOff>289560</xdr:colOff>
          <xdr:row>16</xdr:row>
          <xdr:rowOff>259080</xdr:rowOff>
        </xdr:to>
        <xdr:sp macro="" textlink="">
          <xdr:nvSpPr>
            <xdr:cNvPr id="17559" name="Option Button 151" hidden="1">
              <a:extLst>
                <a:ext uri="{63B3BB69-23CF-44E3-9099-C40C66FF867C}">
                  <a14:compatExt spid="_x0000_s17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16</xdr:row>
          <xdr:rowOff>83820</xdr:rowOff>
        </xdr:from>
        <xdr:to>
          <xdr:col>5</xdr:col>
          <xdr:colOff>289560</xdr:colOff>
          <xdr:row>16</xdr:row>
          <xdr:rowOff>259080</xdr:rowOff>
        </xdr:to>
        <xdr:sp macro="" textlink="">
          <xdr:nvSpPr>
            <xdr:cNvPr id="17560" name="Option Button 152" hidden="1">
              <a:extLst>
                <a:ext uri="{63B3BB69-23CF-44E3-9099-C40C66FF867C}">
                  <a14:compatExt spid="_x0000_s17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16</xdr:row>
          <xdr:rowOff>83820</xdr:rowOff>
        </xdr:from>
        <xdr:to>
          <xdr:col>6</xdr:col>
          <xdr:colOff>289560</xdr:colOff>
          <xdr:row>16</xdr:row>
          <xdr:rowOff>259080</xdr:rowOff>
        </xdr:to>
        <xdr:sp macro="" textlink="">
          <xdr:nvSpPr>
            <xdr:cNvPr id="17561" name="Option Button 153" hidden="1">
              <a:extLst>
                <a:ext uri="{63B3BB69-23CF-44E3-9099-C40C66FF867C}">
                  <a14:compatExt spid="_x0000_s17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16</xdr:row>
          <xdr:rowOff>83820</xdr:rowOff>
        </xdr:from>
        <xdr:to>
          <xdr:col>7</xdr:col>
          <xdr:colOff>289560</xdr:colOff>
          <xdr:row>16</xdr:row>
          <xdr:rowOff>259080</xdr:rowOff>
        </xdr:to>
        <xdr:sp macro="" textlink="">
          <xdr:nvSpPr>
            <xdr:cNvPr id="17562" name="Option Button 154" hidden="1">
              <a:extLst>
                <a:ext uri="{63B3BB69-23CF-44E3-9099-C40C66FF867C}">
                  <a14:compatExt spid="_x0000_s17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17</xdr:row>
          <xdr:rowOff>83820</xdr:rowOff>
        </xdr:from>
        <xdr:to>
          <xdr:col>2</xdr:col>
          <xdr:colOff>289560</xdr:colOff>
          <xdr:row>17</xdr:row>
          <xdr:rowOff>259080</xdr:rowOff>
        </xdr:to>
        <xdr:sp macro="" textlink="">
          <xdr:nvSpPr>
            <xdr:cNvPr id="17579" name="Option Button 171" hidden="1">
              <a:extLst>
                <a:ext uri="{63B3BB69-23CF-44E3-9099-C40C66FF867C}">
                  <a14:compatExt spid="_x0000_s17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8</xdr:col>
          <xdr:colOff>0</xdr:colOff>
          <xdr:row>17</xdr:row>
          <xdr:rowOff>335280</xdr:rowOff>
        </xdr:to>
        <xdr:sp macro="" textlink="">
          <xdr:nvSpPr>
            <xdr:cNvPr id="17580" name="Group Box 172" hidden="1">
              <a:extLst>
                <a:ext uri="{63B3BB69-23CF-44E3-9099-C40C66FF867C}">
                  <a14:compatExt spid="_x0000_s17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17</xdr:row>
          <xdr:rowOff>83820</xdr:rowOff>
        </xdr:from>
        <xdr:to>
          <xdr:col>3</xdr:col>
          <xdr:colOff>289560</xdr:colOff>
          <xdr:row>17</xdr:row>
          <xdr:rowOff>259080</xdr:rowOff>
        </xdr:to>
        <xdr:sp macro="" textlink="">
          <xdr:nvSpPr>
            <xdr:cNvPr id="17581" name="Option Button 173" hidden="1">
              <a:extLst>
                <a:ext uri="{63B3BB69-23CF-44E3-9099-C40C66FF867C}">
                  <a14:compatExt spid="_x0000_s17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17</xdr:row>
          <xdr:rowOff>83820</xdr:rowOff>
        </xdr:from>
        <xdr:to>
          <xdr:col>4</xdr:col>
          <xdr:colOff>289560</xdr:colOff>
          <xdr:row>17</xdr:row>
          <xdr:rowOff>259080</xdr:rowOff>
        </xdr:to>
        <xdr:sp macro="" textlink="">
          <xdr:nvSpPr>
            <xdr:cNvPr id="17582" name="Option Button 174" hidden="1">
              <a:extLst>
                <a:ext uri="{63B3BB69-23CF-44E3-9099-C40C66FF867C}">
                  <a14:compatExt spid="_x0000_s17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17</xdr:row>
          <xdr:rowOff>83820</xdr:rowOff>
        </xdr:from>
        <xdr:to>
          <xdr:col>5</xdr:col>
          <xdr:colOff>289560</xdr:colOff>
          <xdr:row>17</xdr:row>
          <xdr:rowOff>259080</xdr:rowOff>
        </xdr:to>
        <xdr:sp macro="" textlink="">
          <xdr:nvSpPr>
            <xdr:cNvPr id="17583" name="Option Button 175" hidden="1">
              <a:extLst>
                <a:ext uri="{63B3BB69-23CF-44E3-9099-C40C66FF867C}">
                  <a14:compatExt spid="_x0000_s17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17</xdr:row>
          <xdr:rowOff>83820</xdr:rowOff>
        </xdr:from>
        <xdr:to>
          <xdr:col>6</xdr:col>
          <xdr:colOff>289560</xdr:colOff>
          <xdr:row>17</xdr:row>
          <xdr:rowOff>259080</xdr:rowOff>
        </xdr:to>
        <xdr:sp macro="" textlink="">
          <xdr:nvSpPr>
            <xdr:cNvPr id="17584" name="Option Button 176" hidden="1">
              <a:extLst>
                <a:ext uri="{63B3BB69-23CF-44E3-9099-C40C66FF867C}">
                  <a14:compatExt spid="_x0000_s17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xdr:row>
          <xdr:rowOff>83820</xdr:rowOff>
        </xdr:from>
        <xdr:to>
          <xdr:col>7</xdr:col>
          <xdr:colOff>289560</xdr:colOff>
          <xdr:row>17</xdr:row>
          <xdr:rowOff>259080</xdr:rowOff>
        </xdr:to>
        <xdr:sp macro="" textlink="">
          <xdr:nvSpPr>
            <xdr:cNvPr id="17585" name="Option Button 177" hidden="1">
              <a:extLst>
                <a:ext uri="{63B3BB69-23CF-44E3-9099-C40C66FF867C}">
                  <a14:compatExt spid="_x0000_s1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8</xdr:col>
          <xdr:colOff>0</xdr:colOff>
          <xdr:row>20</xdr:row>
          <xdr:rowOff>121920</xdr:rowOff>
        </xdr:to>
        <xdr:sp macro="" textlink="">
          <xdr:nvSpPr>
            <xdr:cNvPr id="17587" name="Group Box 179" hidden="1">
              <a:extLst>
                <a:ext uri="{63B3BB69-23CF-44E3-9099-C40C66FF867C}">
                  <a14:compatExt spid="_x0000_s175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8</xdr:col>
          <xdr:colOff>0</xdr:colOff>
          <xdr:row>20</xdr:row>
          <xdr:rowOff>121920</xdr:rowOff>
        </xdr:to>
        <xdr:sp macro="" textlink="">
          <xdr:nvSpPr>
            <xdr:cNvPr id="17594" name="Group Box 186" hidden="1">
              <a:extLst>
                <a:ext uri="{63B3BB69-23CF-44E3-9099-C40C66FF867C}">
                  <a14:compatExt spid="_x0000_s17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8</xdr:col>
          <xdr:colOff>0</xdr:colOff>
          <xdr:row>20</xdr:row>
          <xdr:rowOff>121920</xdr:rowOff>
        </xdr:to>
        <xdr:sp macro="" textlink="">
          <xdr:nvSpPr>
            <xdr:cNvPr id="17601" name="Group Box 193" hidden="1">
              <a:extLst>
                <a:ext uri="{63B3BB69-23CF-44E3-9099-C40C66FF867C}">
                  <a14:compatExt spid="_x0000_s17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9</xdr:col>
      <xdr:colOff>1554231</xdr:colOff>
      <xdr:row>0</xdr:row>
      <xdr:rowOff>128351</xdr:rowOff>
    </xdr:from>
    <xdr:to>
      <xdr:col>9</xdr:col>
      <xdr:colOff>3030231</xdr:colOff>
      <xdr:row>2</xdr:row>
      <xdr:rowOff>31151</xdr:rowOff>
    </xdr:to>
    <xdr:sp macro="" textlink="">
      <xdr:nvSpPr>
        <xdr:cNvPr id="3" name="Pfeil: nach rechts 2">
          <a:hlinkClick xmlns:r="http://schemas.openxmlformats.org/officeDocument/2006/relationships" r:id="rId1"/>
          <a:extLst>
            <a:ext uri="{FF2B5EF4-FFF2-40B4-BE49-F238E27FC236}">
              <a16:creationId xmlns:a16="http://schemas.microsoft.com/office/drawing/2014/main" id="{9327E134-2A7E-4E5A-B3C5-C7091015595D}"/>
            </a:ext>
          </a:extLst>
        </xdr:cNvPr>
        <xdr:cNvSpPr/>
      </xdr:nvSpPr>
      <xdr:spPr>
        <a:xfrm>
          <a:off x="9250431" y="128351"/>
          <a:ext cx="1476000" cy="360000"/>
        </a:xfrm>
        <a:prstGeom prst="rightArrow">
          <a:avLst/>
        </a:prstGeom>
        <a:solidFill>
          <a:srgbClr val="00B05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Zur Auswertung</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4" name="Pfeil: nach rechts 3">
          <a:hlinkClick xmlns:r="http://schemas.openxmlformats.org/officeDocument/2006/relationships" r:id="rId2"/>
          <a:extLst>
            <a:ext uri="{FF2B5EF4-FFF2-40B4-BE49-F238E27FC236}">
              <a16:creationId xmlns:a16="http://schemas.microsoft.com/office/drawing/2014/main" id="{93AAB0ED-1A42-47E4-A71B-D70137C876DB}"/>
            </a:ext>
          </a:extLst>
        </xdr:cNvPr>
        <xdr:cNvSpPr/>
      </xdr:nvSpPr>
      <xdr:spPr>
        <a:xfrm flipH="1">
          <a:off x="7720044" y="125135"/>
          <a:ext cx="1475423" cy="360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xdr:from>
      <xdr:col>9</xdr:col>
      <xdr:colOff>1554231</xdr:colOff>
      <xdr:row>0</xdr:row>
      <xdr:rowOff>128351</xdr:rowOff>
    </xdr:from>
    <xdr:to>
      <xdr:col>9</xdr:col>
      <xdr:colOff>3030231</xdr:colOff>
      <xdr:row>2</xdr:row>
      <xdr:rowOff>31151</xdr:rowOff>
    </xdr:to>
    <xdr:sp macro="" textlink="">
      <xdr:nvSpPr>
        <xdr:cNvPr id="5" name="Pfeil: nach rechts 2">
          <a:hlinkClick xmlns:r="http://schemas.openxmlformats.org/officeDocument/2006/relationships" r:id="rId3"/>
          <a:extLst>
            <a:ext uri="{FF2B5EF4-FFF2-40B4-BE49-F238E27FC236}">
              <a16:creationId xmlns:a16="http://schemas.microsoft.com/office/drawing/2014/main" id="{ECEC3DBD-7E69-406C-8124-9BCCDBF1438F}"/>
            </a:ext>
          </a:extLst>
        </xdr:cNvPr>
        <xdr:cNvSpPr/>
      </xdr:nvSpPr>
      <xdr:spPr>
        <a:xfrm>
          <a:off x="9183756" y="128351"/>
          <a:ext cx="1409325" cy="360000"/>
        </a:xfrm>
        <a:prstGeom prst="rightArrow">
          <a:avLst/>
        </a:prstGeom>
        <a:solidFill>
          <a:srgbClr val="52A228"/>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Zur Auswertung</a:t>
          </a:r>
        </a:p>
      </xdr:txBody>
    </xdr:sp>
    <xdr:clientData/>
  </xdr:twoCellAnchor>
  <xdr:twoCellAnchor>
    <xdr:from>
      <xdr:col>9</xdr:col>
      <xdr:colOff>23844</xdr:colOff>
      <xdr:row>0</xdr:row>
      <xdr:rowOff>125135</xdr:rowOff>
    </xdr:from>
    <xdr:to>
      <xdr:col>9</xdr:col>
      <xdr:colOff>1499267</xdr:colOff>
      <xdr:row>2</xdr:row>
      <xdr:rowOff>27935</xdr:rowOff>
    </xdr:to>
    <xdr:sp macro="" textlink="">
      <xdr:nvSpPr>
        <xdr:cNvPr id="6" name="Pfeil: nach rechts 3">
          <a:hlinkClick xmlns:r="http://schemas.openxmlformats.org/officeDocument/2006/relationships" r:id="rId2"/>
          <a:extLst>
            <a:ext uri="{FF2B5EF4-FFF2-40B4-BE49-F238E27FC236}">
              <a16:creationId xmlns:a16="http://schemas.microsoft.com/office/drawing/2014/main" id="{695E8B7E-ED20-4B0A-958D-8E3344CDC6D7}"/>
            </a:ext>
          </a:extLst>
        </xdr:cNvPr>
        <xdr:cNvSpPr/>
      </xdr:nvSpPr>
      <xdr:spPr>
        <a:xfrm flipH="1">
          <a:off x="7653369" y="125135"/>
          <a:ext cx="1475423" cy="360000"/>
        </a:xfrm>
        <a:prstGeom prst="rightArrow">
          <a:avLst/>
        </a:prstGeom>
        <a:solidFill>
          <a:srgbClr val="436F8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DE" sz="1050">
              <a:latin typeface="Arial" panose="020B0604020202020204" pitchFamily="34" charset="0"/>
              <a:cs typeface="Arial" panose="020B0604020202020204" pitchFamily="34" charset="0"/>
            </a:rPr>
            <a:t>Vorherige Kategorie</a:t>
          </a:r>
        </a:p>
      </xdr:txBody>
    </xdr:sp>
    <xdr:clientData/>
  </xdr:twoCellAnchor>
  <xdr:twoCellAnchor editAs="oneCell">
    <xdr:from>
      <xdr:col>10</xdr:col>
      <xdr:colOff>149676</xdr:colOff>
      <xdr:row>11</xdr:row>
      <xdr:rowOff>98007</xdr:rowOff>
    </xdr:from>
    <xdr:to>
      <xdr:col>12</xdr:col>
      <xdr:colOff>396127</xdr:colOff>
      <xdr:row>18</xdr:row>
      <xdr:rowOff>101</xdr:rowOff>
    </xdr:to>
    <xdr:pic>
      <xdr:nvPicPr>
        <xdr:cNvPr id="7" name="Grafik 6"/>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8585" t="4880" r="6938"/>
        <a:stretch/>
      </xdr:blipFill>
      <xdr:spPr>
        <a:xfrm>
          <a:off x="10741476" y="4898607"/>
          <a:ext cx="1770451" cy="1235594"/>
        </a:xfrm>
        <a:prstGeom prst="rect">
          <a:avLst/>
        </a:prstGeom>
      </xdr:spPr>
    </xdr:pic>
    <xdr:clientData/>
  </xdr:twoCellAnchor>
  <xdr:twoCellAnchor>
    <xdr:from>
      <xdr:col>1</xdr:col>
      <xdr:colOff>1800225</xdr:colOff>
      <xdr:row>0</xdr:row>
      <xdr:rowOff>150495</xdr:rowOff>
    </xdr:from>
    <xdr:to>
      <xdr:col>1</xdr:col>
      <xdr:colOff>2090762</xdr:colOff>
      <xdr:row>1</xdr:row>
      <xdr:rowOff>233595</xdr:rowOff>
    </xdr:to>
    <xdr:pic>
      <xdr:nvPicPr>
        <xdr:cNvPr id="8" name="Grafik 7"/>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310765" y="150495"/>
          <a:ext cx="290537" cy="2659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83820</xdr:colOff>
          <xdr:row>10</xdr:row>
          <xdr:rowOff>106680</xdr:rowOff>
        </xdr:from>
        <xdr:to>
          <xdr:col>2</xdr:col>
          <xdr:colOff>274320</xdr:colOff>
          <xdr:row>10</xdr:row>
          <xdr:rowOff>289560</xdr:rowOff>
        </xdr:to>
        <xdr:sp macro="" textlink="">
          <xdr:nvSpPr>
            <xdr:cNvPr id="18490" name="Option Button 58" hidden="1">
              <a:extLst>
                <a:ext uri="{63B3BB69-23CF-44E3-9099-C40C66FF867C}">
                  <a14:compatExt spid="_x0000_s1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335280</xdr:rowOff>
        </xdr:to>
        <xdr:sp macro="" textlink="">
          <xdr:nvSpPr>
            <xdr:cNvPr id="18491" name="Group Box 59" hidden="1">
              <a:extLst>
                <a:ext uri="{63B3BB69-23CF-44E3-9099-C40C66FF867C}">
                  <a14:compatExt spid="_x0000_s18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106680</xdr:rowOff>
        </xdr:from>
        <xdr:to>
          <xdr:col>3</xdr:col>
          <xdr:colOff>274320</xdr:colOff>
          <xdr:row>10</xdr:row>
          <xdr:rowOff>289560</xdr:rowOff>
        </xdr:to>
        <xdr:sp macro="" textlink="">
          <xdr:nvSpPr>
            <xdr:cNvPr id="18492" name="Option Button 60" hidden="1">
              <a:extLst>
                <a:ext uri="{63B3BB69-23CF-44E3-9099-C40C66FF867C}">
                  <a14:compatExt spid="_x0000_s1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10</xdr:row>
          <xdr:rowOff>106680</xdr:rowOff>
        </xdr:from>
        <xdr:to>
          <xdr:col>4</xdr:col>
          <xdr:colOff>274320</xdr:colOff>
          <xdr:row>10</xdr:row>
          <xdr:rowOff>289560</xdr:rowOff>
        </xdr:to>
        <xdr:sp macro="" textlink="">
          <xdr:nvSpPr>
            <xdr:cNvPr id="18493" name="Option Button 61" hidden="1">
              <a:extLst>
                <a:ext uri="{63B3BB69-23CF-44E3-9099-C40C66FF867C}">
                  <a14:compatExt spid="_x0000_s1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10</xdr:row>
          <xdr:rowOff>106680</xdr:rowOff>
        </xdr:from>
        <xdr:to>
          <xdr:col>5</xdr:col>
          <xdr:colOff>274320</xdr:colOff>
          <xdr:row>10</xdr:row>
          <xdr:rowOff>289560</xdr:rowOff>
        </xdr:to>
        <xdr:sp macro="" textlink="">
          <xdr:nvSpPr>
            <xdr:cNvPr id="18494" name="Option Button 62" hidden="1">
              <a:extLst>
                <a:ext uri="{63B3BB69-23CF-44E3-9099-C40C66FF867C}">
                  <a14:compatExt spid="_x0000_s18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10</xdr:row>
          <xdr:rowOff>106680</xdr:rowOff>
        </xdr:from>
        <xdr:to>
          <xdr:col>6</xdr:col>
          <xdr:colOff>274320</xdr:colOff>
          <xdr:row>10</xdr:row>
          <xdr:rowOff>289560</xdr:rowOff>
        </xdr:to>
        <xdr:sp macro="" textlink="">
          <xdr:nvSpPr>
            <xdr:cNvPr id="18495" name="Option Button 63" hidden="1">
              <a:extLst>
                <a:ext uri="{63B3BB69-23CF-44E3-9099-C40C66FF867C}">
                  <a14:compatExt spid="_x0000_s1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10</xdr:row>
          <xdr:rowOff>106680</xdr:rowOff>
        </xdr:from>
        <xdr:to>
          <xdr:col>7</xdr:col>
          <xdr:colOff>274320</xdr:colOff>
          <xdr:row>10</xdr:row>
          <xdr:rowOff>289560</xdr:rowOff>
        </xdr:to>
        <xdr:sp macro="" textlink="">
          <xdr:nvSpPr>
            <xdr:cNvPr id="18496" name="Option Button 64" hidden="1">
              <a:extLst>
                <a:ext uri="{63B3BB69-23CF-44E3-9099-C40C66FF867C}">
                  <a14:compatExt spid="_x0000_s1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xdr:row>
          <xdr:rowOff>160020</xdr:rowOff>
        </xdr:from>
        <xdr:to>
          <xdr:col>2</xdr:col>
          <xdr:colOff>274320</xdr:colOff>
          <xdr:row>9</xdr:row>
          <xdr:rowOff>342900</xdr:rowOff>
        </xdr:to>
        <xdr:sp macro="" textlink="">
          <xdr:nvSpPr>
            <xdr:cNvPr id="18497" name="Option Button 65" hidden="1">
              <a:extLst>
                <a:ext uri="{63B3BB69-23CF-44E3-9099-C40C66FF867C}">
                  <a14:compatExt spid="_x0000_s1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327660</xdr:rowOff>
        </xdr:from>
        <xdr:to>
          <xdr:col>8</xdr:col>
          <xdr:colOff>0</xdr:colOff>
          <xdr:row>9</xdr:row>
          <xdr:rowOff>457200</xdr:rowOff>
        </xdr:to>
        <xdr:sp macro="" textlink="">
          <xdr:nvSpPr>
            <xdr:cNvPr id="18498" name="Group Box 66" hidden="1">
              <a:extLst>
                <a:ext uri="{63B3BB69-23CF-44E3-9099-C40C66FF867C}">
                  <a14:compatExt spid="_x0000_s18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9</xdr:row>
          <xdr:rowOff>160020</xdr:rowOff>
        </xdr:from>
        <xdr:to>
          <xdr:col>3</xdr:col>
          <xdr:colOff>274320</xdr:colOff>
          <xdr:row>9</xdr:row>
          <xdr:rowOff>342900</xdr:rowOff>
        </xdr:to>
        <xdr:sp macro="" textlink="">
          <xdr:nvSpPr>
            <xdr:cNvPr id="18499" name="Option Button 67" hidden="1">
              <a:extLst>
                <a:ext uri="{63B3BB69-23CF-44E3-9099-C40C66FF867C}">
                  <a14:compatExt spid="_x0000_s1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9</xdr:row>
          <xdr:rowOff>160020</xdr:rowOff>
        </xdr:from>
        <xdr:to>
          <xdr:col>4</xdr:col>
          <xdr:colOff>274320</xdr:colOff>
          <xdr:row>9</xdr:row>
          <xdr:rowOff>342900</xdr:rowOff>
        </xdr:to>
        <xdr:sp macro="" textlink="">
          <xdr:nvSpPr>
            <xdr:cNvPr id="18500" name="Option Button 68" hidden="1">
              <a:extLst>
                <a:ext uri="{63B3BB69-23CF-44E3-9099-C40C66FF867C}">
                  <a14:compatExt spid="_x0000_s1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9</xdr:row>
          <xdr:rowOff>160020</xdr:rowOff>
        </xdr:from>
        <xdr:to>
          <xdr:col>5</xdr:col>
          <xdr:colOff>274320</xdr:colOff>
          <xdr:row>9</xdr:row>
          <xdr:rowOff>342900</xdr:rowOff>
        </xdr:to>
        <xdr:sp macro="" textlink="">
          <xdr:nvSpPr>
            <xdr:cNvPr id="18501" name="Option Button 69" hidden="1">
              <a:extLst>
                <a:ext uri="{63B3BB69-23CF-44E3-9099-C40C66FF867C}">
                  <a14:compatExt spid="_x0000_s1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9</xdr:row>
          <xdr:rowOff>160020</xdr:rowOff>
        </xdr:from>
        <xdr:to>
          <xdr:col>6</xdr:col>
          <xdr:colOff>274320</xdr:colOff>
          <xdr:row>9</xdr:row>
          <xdr:rowOff>342900</xdr:rowOff>
        </xdr:to>
        <xdr:sp macro="" textlink="">
          <xdr:nvSpPr>
            <xdr:cNvPr id="18502" name="Option Button 70" hidden="1">
              <a:extLst>
                <a:ext uri="{63B3BB69-23CF-44E3-9099-C40C66FF867C}">
                  <a14:compatExt spid="_x0000_s1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9</xdr:row>
          <xdr:rowOff>160020</xdr:rowOff>
        </xdr:from>
        <xdr:to>
          <xdr:col>7</xdr:col>
          <xdr:colOff>274320</xdr:colOff>
          <xdr:row>9</xdr:row>
          <xdr:rowOff>342900</xdr:rowOff>
        </xdr:to>
        <xdr:sp macro="" textlink="">
          <xdr:nvSpPr>
            <xdr:cNvPr id="18503" name="Option Button 71" hidden="1">
              <a:extLst>
                <a:ext uri="{63B3BB69-23CF-44E3-9099-C40C66FF867C}">
                  <a14:compatExt spid="_x0000_s1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8</xdr:col>
          <xdr:colOff>0</xdr:colOff>
          <xdr:row>10</xdr:row>
          <xdr:rowOff>327660</xdr:rowOff>
        </xdr:to>
        <xdr:sp macro="" textlink="">
          <xdr:nvSpPr>
            <xdr:cNvPr id="18505" name="Group Box 73" hidden="1">
              <a:extLst>
                <a:ext uri="{63B3BB69-23CF-44E3-9099-C40C66FF867C}">
                  <a14:compatExt spid="_x0000_s185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xdr:row>
          <xdr:rowOff>106680</xdr:rowOff>
        </xdr:from>
        <xdr:to>
          <xdr:col>2</xdr:col>
          <xdr:colOff>274320</xdr:colOff>
          <xdr:row>5</xdr:row>
          <xdr:rowOff>289560</xdr:rowOff>
        </xdr:to>
        <xdr:sp macro="" textlink="">
          <xdr:nvSpPr>
            <xdr:cNvPr id="18511" name="Option Button 79" hidden="1">
              <a:extLst>
                <a:ext uri="{63B3BB69-23CF-44E3-9099-C40C66FF867C}">
                  <a14:compatExt spid="_x0000_s1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198120</xdr:rowOff>
        </xdr:from>
        <xdr:to>
          <xdr:col>8</xdr:col>
          <xdr:colOff>0</xdr:colOff>
          <xdr:row>6</xdr:row>
          <xdr:rowOff>114300</xdr:rowOff>
        </xdr:to>
        <xdr:sp macro="" textlink="">
          <xdr:nvSpPr>
            <xdr:cNvPr id="18512" name="Group Box 80" hidden="1">
              <a:extLst>
                <a:ext uri="{63B3BB69-23CF-44E3-9099-C40C66FF867C}">
                  <a14:compatExt spid="_x0000_s18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xdr:row>
          <xdr:rowOff>106680</xdr:rowOff>
        </xdr:from>
        <xdr:to>
          <xdr:col>3</xdr:col>
          <xdr:colOff>274320</xdr:colOff>
          <xdr:row>5</xdr:row>
          <xdr:rowOff>289560</xdr:rowOff>
        </xdr:to>
        <xdr:sp macro="" textlink="">
          <xdr:nvSpPr>
            <xdr:cNvPr id="18513" name="Option Button 81" hidden="1">
              <a:extLst>
                <a:ext uri="{63B3BB69-23CF-44E3-9099-C40C66FF867C}">
                  <a14:compatExt spid="_x0000_s1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5</xdr:row>
          <xdr:rowOff>106680</xdr:rowOff>
        </xdr:from>
        <xdr:to>
          <xdr:col>4</xdr:col>
          <xdr:colOff>274320</xdr:colOff>
          <xdr:row>5</xdr:row>
          <xdr:rowOff>289560</xdr:rowOff>
        </xdr:to>
        <xdr:sp macro="" textlink="">
          <xdr:nvSpPr>
            <xdr:cNvPr id="18514" name="Option Button 82" hidden="1">
              <a:extLst>
                <a:ext uri="{63B3BB69-23CF-44E3-9099-C40C66FF867C}">
                  <a14:compatExt spid="_x0000_s1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5</xdr:row>
          <xdr:rowOff>106680</xdr:rowOff>
        </xdr:from>
        <xdr:to>
          <xdr:col>5</xdr:col>
          <xdr:colOff>274320</xdr:colOff>
          <xdr:row>5</xdr:row>
          <xdr:rowOff>289560</xdr:rowOff>
        </xdr:to>
        <xdr:sp macro="" textlink="">
          <xdr:nvSpPr>
            <xdr:cNvPr id="18515" name="Option Button 83" hidden="1">
              <a:extLst>
                <a:ext uri="{63B3BB69-23CF-44E3-9099-C40C66FF867C}">
                  <a14:compatExt spid="_x0000_s1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xdr:row>
          <xdr:rowOff>106680</xdr:rowOff>
        </xdr:from>
        <xdr:to>
          <xdr:col>6</xdr:col>
          <xdr:colOff>274320</xdr:colOff>
          <xdr:row>5</xdr:row>
          <xdr:rowOff>289560</xdr:rowOff>
        </xdr:to>
        <xdr:sp macro="" textlink="">
          <xdr:nvSpPr>
            <xdr:cNvPr id="18516" name="Option Button 84" hidden="1">
              <a:extLst>
                <a:ext uri="{63B3BB69-23CF-44E3-9099-C40C66FF867C}">
                  <a14:compatExt spid="_x0000_s1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xdr:row>
          <xdr:rowOff>106680</xdr:rowOff>
        </xdr:from>
        <xdr:to>
          <xdr:col>7</xdr:col>
          <xdr:colOff>274320</xdr:colOff>
          <xdr:row>5</xdr:row>
          <xdr:rowOff>289560</xdr:rowOff>
        </xdr:to>
        <xdr:sp macro="" textlink="">
          <xdr:nvSpPr>
            <xdr:cNvPr id="18517" name="Option Button 85" hidden="1">
              <a:extLst>
                <a:ext uri="{63B3BB69-23CF-44E3-9099-C40C66FF867C}">
                  <a14:compatExt spid="_x0000_s1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xdr:row>
          <xdr:rowOff>76200</xdr:rowOff>
        </xdr:from>
        <xdr:to>
          <xdr:col>2</xdr:col>
          <xdr:colOff>274320</xdr:colOff>
          <xdr:row>6</xdr:row>
          <xdr:rowOff>259080</xdr:rowOff>
        </xdr:to>
        <xdr:sp macro="" textlink="">
          <xdr:nvSpPr>
            <xdr:cNvPr id="18518" name="Option Button 86" hidden="1">
              <a:extLst>
                <a:ext uri="{63B3BB69-23CF-44E3-9099-C40C66FF867C}">
                  <a14:compatExt spid="_x0000_s1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8</xdr:col>
          <xdr:colOff>0</xdr:colOff>
          <xdr:row>8</xdr:row>
          <xdr:rowOff>0</xdr:rowOff>
        </xdr:to>
        <xdr:sp macro="" textlink="">
          <xdr:nvSpPr>
            <xdr:cNvPr id="18519" name="Group Box 87" hidden="1">
              <a:extLst>
                <a:ext uri="{63B3BB69-23CF-44E3-9099-C40C66FF867C}">
                  <a14:compatExt spid="_x0000_s18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6</xdr:row>
          <xdr:rowOff>76200</xdr:rowOff>
        </xdr:from>
        <xdr:to>
          <xdr:col>3</xdr:col>
          <xdr:colOff>274320</xdr:colOff>
          <xdr:row>6</xdr:row>
          <xdr:rowOff>259080</xdr:rowOff>
        </xdr:to>
        <xdr:sp macro="" textlink="">
          <xdr:nvSpPr>
            <xdr:cNvPr id="18520" name="Option Button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xdr:row>
          <xdr:rowOff>76200</xdr:rowOff>
        </xdr:from>
        <xdr:to>
          <xdr:col>4</xdr:col>
          <xdr:colOff>274320</xdr:colOff>
          <xdr:row>6</xdr:row>
          <xdr:rowOff>259080</xdr:rowOff>
        </xdr:to>
        <xdr:sp macro="" textlink="">
          <xdr:nvSpPr>
            <xdr:cNvPr id="18521" name="Option Button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6</xdr:row>
          <xdr:rowOff>76200</xdr:rowOff>
        </xdr:from>
        <xdr:to>
          <xdr:col>5</xdr:col>
          <xdr:colOff>274320</xdr:colOff>
          <xdr:row>6</xdr:row>
          <xdr:rowOff>259080</xdr:rowOff>
        </xdr:to>
        <xdr:sp macro="" textlink="">
          <xdr:nvSpPr>
            <xdr:cNvPr id="18522" name="Option Button 90" hidden="1">
              <a:extLst>
                <a:ext uri="{63B3BB69-23CF-44E3-9099-C40C66FF867C}">
                  <a14:compatExt spid="_x0000_s1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6</xdr:row>
          <xdr:rowOff>76200</xdr:rowOff>
        </xdr:from>
        <xdr:to>
          <xdr:col>6</xdr:col>
          <xdr:colOff>274320</xdr:colOff>
          <xdr:row>6</xdr:row>
          <xdr:rowOff>259080</xdr:rowOff>
        </xdr:to>
        <xdr:sp macro="" textlink="">
          <xdr:nvSpPr>
            <xdr:cNvPr id="18523" name="Option Button 91" hidden="1">
              <a:extLst>
                <a:ext uri="{63B3BB69-23CF-44E3-9099-C40C66FF867C}">
                  <a14:compatExt spid="_x0000_s1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6</xdr:row>
          <xdr:rowOff>76200</xdr:rowOff>
        </xdr:from>
        <xdr:to>
          <xdr:col>7</xdr:col>
          <xdr:colOff>274320</xdr:colOff>
          <xdr:row>6</xdr:row>
          <xdr:rowOff>259080</xdr:rowOff>
        </xdr:to>
        <xdr:sp macro="" textlink="">
          <xdr:nvSpPr>
            <xdr:cNvPr id="18524" name="Option Button 92" hidden="1">
              <a:extLst>
                <a:ext uri="{63B3BB69-23CF-44E3-9099-C40C66FF867C}">
                  <a14:compatExt spid="_x0000_s1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647700</xdr:rowOff>
        </xdr:from>
        <xdr:to>
          <xdr:col>8</xdr:col>
          <xdr:colOff>0</xdr:colOff>
          <xdr:row>8</xdr:row>
          <xdr:rowOff>190500</xdr:rowOff>
        </xdr:to>
        <xdr:sp macro="" textlink="">
          <xdr:nvSpPr>
            <xdr:cNvPr id="18526" name="Group Box 94" hidden="1">
              <a:extLst>
                <a:ext uri="{63B3BB69-23CF-44E3-9099-C40C66FF867C}">
                  <a14:compatExt spid="_x0000_s18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8</xdr:row>
          <xdr:rowOff>99060</xdr:rowOff>
        </xdr:from>
        <xdr:to>
          <xdr:col>2</xdr:col>
          <xdr:colOff>274320</xdr:colOff>
          <xdr:row>8</xdr:row>
          <xdr:rowOff>274320</xdr:rowOff>
        </xdr:to>
        <xdr:sp macro="" textlink="">
          <xdr:nvSpPr>
            <xdr:cNvPr id="18532" name="Option Button 100" hidden="1">
              <a:extLst>
                <a:ext uri="{63B3BB69-23CF-44E3-9099-C40C66FF867C}">
                  <a14:compatExt spid="_x0000_s1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8</xdr:row>
          <xdr:rowOff>335280</xdr:rowOff>
        </xdr:to>
        <xdr:sp macro="" textlink="">
          <xdr:nvSpPr>
            <xdr:cNvPr id="18533" name="Group Box 101" hidden="1">
              <a:extLst>
                <a:ext uri="{63B3BB69-23CF-44E3-9099-C40C66FF867C}">
                  <a14:compatExt spid="_x0000_s18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8</xdr:row>
          <xdr:rowOff>99060</xdr:rowOff>
        </xdr:from>
        <xdr:to>
          <xdr:col>3</xdr:col>
          <xdr:colOff>274320</xdr:colOff>
          <xdr:row>8</xdr:row>
          <xdr:rowOff>274320</xdr:rowOff>
        </xdr:to>
        <xdr:sp macro="" textlink="">
          <xdr:nvSpPr>
            <xdr:cNvPr id="18534" name="Option Button 102" hidden="1">
              <a:extLst>
                <a:ext uri="{63B3BB69-23CF-44E3-9099-C40C66FF867C}">
                  <a14:compatExt spid="_x0000_s1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8</xdr:row>
          <xdr:rowOff>99060</xdr:rowOff>
        </xdr:from>
        <xdr:to>
          <xdr:col>4</xdr:col>
          <xdr:colOff>274320</xdr:colOff>
          <xdr:row>8</xdr:row>
          <xdr:rowOff>274320</xdr:rowOff>
        </xdr:to>
        <xdr:sp macro="" textlink="">
          <xdr:nvSpPr>
            <xdr:cNvPr id="18535" name="Option Button 103" hidden="1">
              <a:extLst>
                <a:ext uri="{63B3BB69-23CF-44E3-9099-C40C66FF867C}">
                  <a14:compatExt spid="_x0000_s1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99060</xdr:rowOff>
        </xdr:from>
        <xdr:to>
          <xdr:col>5</xdr:col>
          <xdr:colOff>274320</xdr:colOff>
          <xdr:row>8</xdr:row>
          <xdr:rowOff>274320</xdr:rowOff>
        </xdr:to>
        <xdr:sp macro="" textlink="">
          <xdr:nvSpPr>
            <xdr:cNvPr id="18536" name="Option Button 104" hidden="1">
              <a:extLst>
                <a:ext uri="{63B3BB69-23CF-44E3-9099-C40C66FF867C}">
                  <a14:compatExt spid="_x0000_s1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8</xdr:row>
          <xdr:rowOff>99060</xdr:rowOff>
        </xdr:from>
        <xdr:to>
          <xdr:col>6</xdr:col>
          <xdr:colOff>274320</xdr:colOff>
          <xdr:row>8</xdr:row>
          <xdr:rowOff>274320</xdr:rowOff>
        </xdr:to>
        <xdr:sp macro="" textlink="">
          <xdr:nvSpPr>
            <xdr:cNvPr id="18537" name="Option Button 105" hidden="1">
              <a:extLst>
                <a:ext uri="{63B3BB69-23CF-44E3-9099-C40C66FF867C}">
                  <a14:compatExt spid="_x0000_s1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8</xdr:row>
          <xdr:rowOff>99060</xdr:rowOff>
        </xdr:from>
        <xdr:to>
          <xdr:col>7</xdr:col>
          <xdr:colOff>274320</xdr:colOff>
          <xdr:row>8</xdr:row>
          <xdr:rowOff>274320</xdr:rowOff>
        </xdr:to>
        <xdr:sp macro="" textlink="">
          <xdr:nvSpPr>
            <xdr:cNvPr id="18538" name="Option Button 106" hidden="1">
              <a:extLst>
                <a:ext uri="{63B3BB69-23CF-44E3-9099-C40C66FF867C}">
                  <a14:compatExt spid="_x0000_s18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74083</xdr:colOff>
      <xdr:row>0</xdr:row>
      <xdr:rowOff>148245</xdr:rowOff>
    </xdr:from>
    <xdr:to>
      <xdr:col>0</xdr:col>
      <xdr:colOff>434083</xdr:colOff>
      <xdr:row>2</xdr:row>
      <xdr:rowOff>53162</xdr:rowOff>
    </xdr:to>
    <xdr:pic>
      <xdr:nvPicPr>
        <xdr:cNvPr id="59" name="Grafik 58">
          <a:hlinkClick xmlns:r="http://schemas.openxmlformats.org/officeDocument/2006/relationships" r:id="rId6"/>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4083" y="148245"/>
          <a:ext cx="360000" cy="362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7</xdr:row>
          <xdr:rowOff>327660</xdr:rowOff>
        </xdr:from>
        <xdr:to>
          <xdr:col>8</xdr:col>
          <xdr:colOff>0</xdr:colOff>
          <xdr:row>9</xdr:row>
          <xdr:rowOff>114300</xdr:rowOff>
        </xdr:to>
        <xdr:sp macro="" textlink="">
          <xdr:nvSpPr>
            <xdr:cNvPr id="18540" name="Group Box 108" hidden="1">
              <a:extLst>
                <a:ext uri="{63B3BB69-23CF-44E3-9099-C40C66FF867C}">
                  <a14:compatExt spid="_x0000_s185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647700</xdr:rowOff>
        </xdr:from>
        <xdr:to>
          <xdr:col>8</xdr:col>
          <xdr:colOff>0</xdr:colOff>
          <xdr:row>7</xdr:row>
          <xdr:rowOff>190500</xdr:rowOff>
        </xdr:to>
        <xdr:sp macro="" textlink="">
          <xdr:nvSpPr>
            <xdr:cNvPr id="18541" name="Group Box 109" hidden="1">
              <a:extLst>
                <a:ext uri="{63B3BB69-23CF-44E3-9099-C40C66FF867C}">
                  <a14:compatExt spid="_x0000_s185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xdr:row>
          <xdr:rowOff>76200</xdr:rowOff>
        </xdr:from>
        <xdr:to>
          <xdr:col>2</xdr:col>
          <xdr:colOff>274320</xdr:colOff>
          <xdr:row>7</xdr:row>
          <xdr:rowOff>251460</xdr:rowOff>
        </xdr:to>
        <xdr:sp macro="" textlink="">
          <xdr:nvSpPr>
            <xdr:cNvPr id="18542" name="Option Button 110" hidden="1">
              <a:extLst>
                <a:ext uri="{63B3BB69-23CF-44E3-9099-C40C66FF867C}">
                  <a14:compatExt spid="_x0000_s1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8</xdr:col>
          <xdr:colOff>0</xdr:colOff>
          <xdr:row>8</xdr:row>
          <xdr:rowOff>0</xdr:rowOff>
        </xdr:to>
        <xdr:sp macro="" textlink="">
          <xdr:nvSpPr>
            <xdr:cNvPr id="18543" name="Group Box 111" hidden="1">
              <a:extLst>
                <a:ext uri="{63B3BB69-23CF-44E3-9099-C40C66FF867C}">
                  <a14:compatExt spid="_x0000_s185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7</xdr:row>
          <xdr:rowOff>76200</xdr:rowOff>
        </xdr:from>
        <xdr:to>
          <xdr:col>3</xdr:col>
          <xdr:colOff>274320</xdr:colOff>
          <xdr:row>7</xdr:row>
          <xdr:rowOff>251460</xdr:rowOff>
        </xdr:to>
        <xdr:sp macro="" textlink="">
          <xdr:nvSpPr>
            <xdr:cNvPr id="18544" name="Option Button 112" hidden="1">
              <a:extLst>
                <a:ext uri="{63B3BB69-23CF-44E3-9099-C40C66FF867C}">
                  <a14:compatExt spid="_x0000_s1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7</xdr:row>
          <xdr:rowOff>76200</xdr:rowOff>
        </xdr:from>
        <xdr:to>
          <xdr:col>4</xdr:col>
          <xdr:colOff>274320</xdr:colOff>
          <xdr:row>7</xdr:row>
          <xdr:rowOff>251460</xdr:rowOff>
        </xdr:to>
        <xdr:sp macro="" textlink="">
          <xdr:nvSpPr>
            <xdr:cNvPr id="18545" name="Option Button 113" hidden="1">
              <a:extLst>
                <a:ext uri="{63B3BB69-23CF-44E3-9099-C40C66FF867C}">
                  <a14:compatExt spid="_x0000_s18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7</xdr:row>
          <xdr:rowOff>76200</xdr:rowOff>
        </xdr:from>
        <xdr:to>
          <xdr:col>5</xdr:col>
          <xdr:colOff>274320</xdr:colOff>
          <xdr:row>7</xdr:row>
          <xdr:rowOff>251460</xdr:rowOff>
        </xdr:to>
        <xdr:sp macro="" textlink="">
          <xdr:nvSpPr>
            <xdr:cNvPr id="18546" name="Option Button 114" hidden="1">
              <a:extLst>
                <a:ext uri="{63B3BB69-23CF-44E3-9099-C40C66FF867C}">
                  <a14:compatExt spid="_x0000_s18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7</xdr:row>
          <xdr:rowOff>76200</xdr:rowOff>
        </xdr:from>
        <xdr:to>
          <xdr:col>6</xdr:col>
          <xdr:colOff>274320</xdr:colOff>
          <xdr:row>7</xdr:row>
          <xdr:rowOff>251460</xdr:rowOff>
        </xdr:to>
        <xdr:sp macro="" textlink="">
          <xdr:nvSpPr>
            <xdr:cNvPr id="18547" name="Option Button 115" hidden="1">
              <a:extLst>
                <a:ext uri="{63B3BB69-23CF-44E3-9099-C40C66FF867C}">
                  <a14:compatExt spid="_x0000_s18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7</xdr:row>
          <xdr:rowOff>76200</xdr:rowOff>
        </xdr:from>
        <xdr:to>
          <xdr:col>7</xdr:col>
          <xdr:colOff>274320</xdr:colOff>
          <xdr:row>7</xdr:row>
          <xdr:rowOff>251460</xdr:rowOff>
        </xdr:to>
        <xdr:sp macro="" textlink="">
          <xdr:nvSpPr>
            <xdr:cNvPr id="18548" name="Option Button 116" hidden="1">
              <a:extLst>
                <a:ext uri="{63B3BB69-23CF-44E3-9099-C40C66FF867C}">
                  <a14:compatExt spid="_x0000_s18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rez.bayern.de/" TargetMode="External"/><Relationship Id="rId7" Type="http://schemas.openxmlformats.org/officeDocument/2006/relationships/drawing" Target="../drawings/drawing10.xml"/><Relationship Id="rId2" Type="http://schemas.openxmlformats.org/officeDocument/2006/relationships/hyperlink" Target="mailto:rez@lfu.bayern.de" TargetMode="External"/><Relationship Id="rId1" Type="http://schemas.openxmlformats.org/officeDocument/2006/relationships/hyperlink" Target="http://www.lfu.bayern.de/" TargetMode="External"/><Relationship Id="rId6" Type="http://schemas.openxmlformats.org/officeDocument/2006/relationships/printerSettings" Target="../printerSettings/printerSettings10.bin"/><Relationship Id="rId5" Type="http://schemas.openxmlformats.org/officeDocument/2006/relationships/hyperlink" Target="http://www.lfu.bayern.de/" TargetMode="External"/><Relationship Id="rId4" Type="http://schemas.openxmlformats.org/officeDocument/2006/relationships/hyperlink" Target="mailto:poststelle@lfu.bayern.d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ressource-deutschland.de/instrumente/glossar/m/" TargetMode="External"/><Relationship Id="rId13" Type="http://schemas.openxmlformats.org/officeDocument/2006/relationships/hyperlink" Target="https://www.ressource-deutschland.de/instrumente/glossar/p/" TargetMode="External"/><Relationship Id="rId18" Type="http://schemas.openxmlformats.org/officeDocument/2006/relationships/hyperlink" Target="https://www.umweltbundesamt.de/publikationen/glossar-ressourcenschutz" TargetMode="External"/><Relationship Id="rId3" Type="http://schemas.openxmlformats.org/officeDocument/2006/relationships/hyperlink" Target="https://wirtschaftslexikon.gabler.de/definition/hilfsstoffe-32716/version-256253" TargetMode="External"/><Relationship Id="rId21" Type="http://schemas.openxmlformats.org/officeDocument/2006/relationships/hyperlink" Target="https://www.ressource-deutschland.de/instrumente/glossar/l/" TargetMode="External"/><Relationship Id="rId7" Type="http://schemas.openxmlformats.org/officeDocument/2006/relationships/hyperlink" Target="https://www.umweltbundesamt.de/publikationen/glossar-ressourcenschutz" TargetMode="External"/><Relationship Id="rId12" Type="http://schemas.openxmlformats.org/officeDocument/2006/relationships/hyperlink" Target="https://www.ressource-deutschland.de/instrumente/glossar/p/" TargetMode="External"/><Relationship Id="rId17" Type="http://schemas.openxmlformats.org/officeDocument/2006/relationships/hyperlink" Target="https://www.umweltbundesamt.de/publikationen/glossar-ressourcenschutz" TargetMode="External"/><Relationship Id="rId2" Type="http://schemas.openxmlformats.org/officeDocument/2006/relationships/hyperlink" Target="https://uol.de/fileadmin/user_upload/c3l/Studiengaenge/BABusinessAdmin/Download/Leseproben/bba_leseprobe_digitalisierung_01.pdf" TargetMode="External"/><Relationship Id="rId16" Type="http://schemas.openxmlformats.org/officeDocument/2006/relationships/hyperlink" Target="https://www.ressource-deutschland.de/instrumente/glossar/r/" TargetMode="External"/><Relationship Id="rId20" Type="http://schemas.openxmlformats.org/officeDocument/2006/relationships/hyperlink" Target="https://www.ressource-deutschland.de/instrumente/glossar/a/" TargetMode="External"/><Relationship Id="rId1" Type="http://schemas.openxmlformats.org/officeDocument/2006/relationships/hyperlink" Target="https://www.ressource-deutschland.de/instrumente/glossar/d/" TargetMode="External"/><Relationship Id="rId6" Type="http://schemas.openxmlformats.org/officeDocument/2006/relationships/hyperlink" Target="https://www.ressource-deutschland.de/instrumente/glossar/m/" TargetMode="External"/><Relationship Id="rId11" Type="http://schemas.openxmlformats.org/officeDocument/2006/relationships/hyperlink" Target="https://www.umweltbundesamt.de/publikationen/glossar-ressourcenschutz" TargetMode="External"/><Relationship Id="rId5" Type="http://schemas.openxmlformats.org/officeDocument/2006/relationships/hyperlink" Target="https://www.umweltbundesamt.de/themen/weniger-kritische-rohstoffe-fuer-umwelttechnologien" TargetMode="External"/><Relationship Id="rId15" Type="http://schemas.openxmlformats.org/officeDocument/2006/relationships/hyperlink" Target="https://www.ressource-deutschland.de/instrumente/glossar/r/" TargetMode="External"/><Relationship Id="rId23" Type="http://schemas.openxmlformats.org/officeDocument/2006/relationships/printerSettings" Target="../printerSettings/printerSettings11.bin"/><Relationship Id="rId10" Type="http://schemas.openxmlformats.org/officeDocument/2006/relationships/hyperlink" Target="https://www.itwm.fraunhofer.de/content/dam/itwm/de/documents/SYS_Infomaterial/sys_flyer_predictive_maintenance_de.pdf" TargetMode="External"/><Relationship Id="rId19" Type="http://schemas.openxmlformats.org/officeDocument/2006/relationships/hyperlink" Target="https://www.ressource-deutschland.de/instrumente/glossar/s/" TargetMode="External"/><Relationship Id="rId4" Type="http://schemas.openxmlformats.org/officeDocument/2006/relationships/hyperlink" Target="https://wirtschaftslexikon.gabler.de/definition/kennzahlen-41897/version-265253" TargetMode="External"/><Relationship Id="rId9" Type="http://schemas.openxmlformats.org/officeDocument/2006/relationships/hyperlink" Target="https://wirtschaftslexikon.gabler.de/definition/materialflusskostenrechnung-53733/version-276801" TargetMode="External"/><Relationship Id="rId14" Type="http://schemas.openxmlformats.org/officeDocument/2006/relationships/hyperlink" Target="https://www.umweltbundesamt.de/publikationen/glossar-ressourcenschutz" TargetMode="External"/><Relationship Id="rId22" Type="http://schemas.openxmlformats.org/officeDocument/2006/relationships/hyperlink" Target="https://www.isc.fraunhofer.de/de/arbeitsgebiete/materialien/smart-materials.html" TargetMode="Externa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328" Type="http://schemas.openxmlformats.org/officeDocument/2006/relationships/ctrlProp" Target="../ctrlProps/ctrlProp32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35.xml"/><Relationship Id="rId18" Type="http://schemas.openxmlformats.org/officeDocument/2006/relationships/ctrlProp" Target="../ctrlProps/ctrlProp340.xml"/><Relationship Id="rId26" Type="http://schemas.openxmlformats.org/officeDocument/2006/relationships/ctrlProp" Target="../ctrlProps/ctrlProp348.xml"/><Relationship Id="rId39" Type="http://schemas.openxmlformats.org/officeDocument/2006/relationships/ctrlProp" Target="../ctrlProps/ctrlProp361.xml"/><Relationship Id="rId21" Type="http://schemas.openxmlformats.org/officeDocument/2006/relationships/ctrlProp" Target="../ctrlProps/ctrlProp343.xml"/><Relationship Id="rId34" Type="http://schemas.openxmlformats.org/officeDocument/2006/relationships/ctrlProp" Target="../ctrlProps/ctrlProp356.xml"/><Relationship Id="rId42" Type="http://schemas.openxmlformats.org/officeDocument/2006/relationships/ctrlProp" Target="../ctrlProps/ctrlProp364.xml"/><Relationship Id="rId47" Type="http://schemas.openxmlformats.org/officeDocument/2006/relationships/ctrlProp" Target="../ctrlProps/ctrlProp369.xml"/><Relationship Id="rId50" Type="http://schemas.openxmlformats.org/officeDocument/2006/relationships/ctrlProp" Target="../ctrlProps/ctrlProp372.xml"/><Relationship Id="rId55" Type="http://schemas.openxmlformats.org/officeDocument/2006/relationships/ctrlProp" Target="../ctrlProps/ctrlProp377.xml"/><Relationship Id="rId63" Type="http://schemas.openxmlformats.org/officeDocument/2006/relationships/ctrlProp" Target="../ctrlProps/ctrlProp385.xml"/><Relationship Id="rId68" Type="http://schemas.openxmlformats.org/officeDocument/2006/relationships/ctrlProp" Target="../ctrlProps/ctrlProp390.xml"/><Relationship Id="rId76" Type="http://schemas.openxmlformats.org/officeDocument/2006/relationships/ctrlProp" Target="../ctrlProps/ctrlProp398.xml"/><Relationship Id="rId7" Type="http://schemas.openxmlformats.org/officeDocument/2006/relationships/ctrlProp" Target="../ctrlProps/ctrlProp329.xml"/><Relationship Id="rId71" Type="http://schemas.openxmlformats.org/officeDocument/2006/relationships/ctrlProp" Target="../ctrlProps/ctrlProp393.xml"/><Relationship Id="rId2" Type="http://schemas.openxmlformats.org/officeDocument/2006/relationships/drawing" Target="../drawings/drawing3.xml"/><Relationship Id="rId16" Type="http://schemas.openxmlformats.org/officeDocument/2006/relationships/ctrlProp" Target="../ctrlProps/ctrlProp338.xml"/><Relationship Id="rId29" Type="http://schemas.openxmlformats.org/officeDocument/2006/relationships/ctrlProp" Target="../ctrlProps/ctrlProp351.xml"/><Relationship Id="rId11" Type="http://schemas.openxmlformats.org/officeDocument/2006/relationships/ctrlProp" Target="../ctrlProps/ctrlProp333.xml"/><Relationship Id="rId24" Type="http://schemas.openxmlformats.org/officeDocument/2006/relationships/ctrlProp" Target="../ctrlProps/ctrlProp346.xml"/><Relationship Id="rId32" Type="http://schemas.openxmlformats.org/officeDocument/2006/relationships/ctrlProp" Target="../ctrlProps/ctrlProp354.xml"/><Relationship Id="rId37" Type="http://schemas.openxmlformats.org/officeDocument/2006/relationships/ctrlProp" Target="../ctrlProps/ctrlProp359.xml"/><Relationship Id="rId40" Type="http://schemas.openxmlformats.org/officeDocument/2006/relationships/ctrlProp" Target="../ctrlProps/ctrlProp362.xml"/><Relationship Id="rId45" Type="http://schemas.openxmlformats.org/officeDocument/2006/relationships/ctrlProp" Target="../ctrlProps/ctrlProp367.xml"/><Relationship Id="rId53" Type="http://schemas.openxmlformats.org/officeDocument/2006/relationships/ctrlProp" Target="../ctrlProps/ctrlProp375.xml"/><Relationship Id="rId58" Type="http://schemas.openxmlformats.org/officeDocument/2006/relationships/ctrlProp" Target="../ctrlProps/ctrlProp380.xml"/><Relationship Id="rId66" Type="http://schemas.openxmlformats.org/officeDocument/2006/relationships/ctrlProp" Target="../ctrlProps/ctrlProp388.xml"/><Relationship Id="rId74" Type="http://schemas.openxmlformats.org/officeDocument/2006/relationships/ctrlProp" Target="../ctrlProps/ctrlProp396.xml"/><Relationship Id="rId79" Type="http://schemas.openxmlformats.org/officeDocument/2006/relationships/ctrlProp" Target="../ctrlProps/ctrlProp401.xml"/><Relationship Id="rId5" Type="http://schemas.openxmlformats.org/officeDocument/2006/relationships/ctrlProp" Target="../ctrlProps/ctrlProp327.xml"/><Relationship Id="rId61" Type="http://schemas.openxmlformats.org/officeDocument/2006/relationships/ctrlProp" Target="../ctrlProps/ctrlProp383.xml"/><Relationship Id="rId10" Type="http://schemas.openxmlformats.org/officeDocument/2006/relationships/ctrlProp" Target="../ctrlProps/ctrlProp332.xml"/><Relationship Id="rId19" Type="http://schemas.openxmlformats.org/officeDocument/2006/relationships/ctrlProp" Target="../ctrlProps/ctrlProp341.xml"/><Relationship Id="rId31" Type="http://schemas.openxmlformats.org/officeDocument/2006/relationships/ctrlProp" Target="../ctrlProps/ctrlProp353.xml"/><Relationship Id="rId44" Type="http://schemas.openxmlformats.org/officeDocument/2006/relationships/ctrlProp" Target="../ctrlProps/ctrlProp366.xml"/><Relationship Id="rId52" Type="http://schemas.openxmlformats.org/officeDocument/2006/relationships/ctrlProp" Target="../ctrlProps/ctrlProp374.xml"/><Relationship Id="rId60" Type="http://schemas.openxmlformats.org/officeDocument/2006/relationships/ctrlProp" Target="../ctrlProps/ctrlProp382.xml"/><Relationship Id="rId65" Type="http://schemas.openxmlformats.org/officeDocument/2006/relationships/ctrlProp" Target="../ctrlProps/ctrlProp387.xml"/><Relationship Id="rId73" Type="http://schemas.openxmlformats.org/officeDocument/2006/relationships/ctrlProp" Target="../ctrlProps/ctrlProp395.xml"/><Relationship Id="rId78" Type="http://schemas.openxmlformats.org/officeDocument/2006/relationships/ctrlProp" Target="../ctrlProps/ctrlProp400.xml"/><Relationship Id="rId4" Type="http://schemas.openxmlformats.org/officeDocument/2006/relationships/ctrlProp" Target="../ctrlProps/ctrlProp326.xml"/><Relationship Id="rId9" Type="http://schemas.openxmlformats.org/officeDocument/2006/relationships/ctrlProp" Target="../ctrlProps/ctrlProp331.xml"/><Relationship Id="rId14" Type="http://schemas.openxmlformats.org/officeDocument/2006/relationships/ctrlProp" Target="../ctrlProps/ctrlProp336.xml"/><Relationship Id="rId22" Type="http://schemas.openxmlformats.org/officeDocument/2006/relationships/ctrlProp" Target="../ctrlProps/ctrlProp344.xml"/><Relationship Id="rId27" Type="http://schemas.openxmlformats.org/officeDocument/2006/relationships/ctrlProp" Target="../ctrlProps/ctrlProp349.xml"/><Relationship Id="rId30" Type="http://schemas.openxmlformats.org/officeDocument/2006/relationships/ctrlProp" Target="../ctrlProps/ctrlProp352.xml"/><Relationship Id="rId35" Type="http://schemas.openxmlformats.org/officeDocument/2006/relationships/ctrlProp" Target="../ctrlProps/ctrlProp357.xml"/><Relationship Id="rId43" Type="http://schemas.openxmlformats.org/officeDocument/2006/relationships/ctrlProp" Target="../ctrlProps/ctrlProp365.xml"/><Relationship Id="rId48" Type="http://schemas.openxmlformats.org/officeDocument/2006/relationships/ctrlProp" Target="../ctrlProps/ctrlProp370.xml"/><Relationship Id="rId56" Type="http://schemas.openxmlformats.org/officeDocument/2006/relationships/ctrlProp" Target="../ctrlProps/ctrlProp378.xml"/><Relationship Id="rId64" Type="http://schemas.openxmlformats.org/officeDocument/2006/relationships/ctrlProp" Target="../ctrlProps/ctrlProp386.xml"/><Relationship Id="rId69" Type="http://schemas.openxmlformats.org/officeDocument/2006/relationships/ctrlProp" Target="../ctrlProps/ctrlProp391.xml"/><Relationship Id="rId77" Type="http://schemas.openxmlformats.org/officeDocument/2006/relationships/ctrlProp" Target="../ctrlProps/ctrlProp399.xml"/><Relationship Id="rId8" Type="http://schemas.openxmlformats.org/officeDocument/2006/relationships/ctrlProp" Target="../ctrlProps/ctrlProp330.xml"/><Relationship Id="rId51" Type="http://schemas.openxmlformats.org/officeDocument/2006/relationships/ctrlProp" Target="../ctrlProps/ctrlProp373.xml"/><Relationship Id="rId72" Type="http://schemas.openxmlformats.org/officeDocument/2006/relationships/ctrlProp" Target="../ctrlProps/ctrlProp394.xml"/><Relationship Id="rId80" Type="http://schemas.openxmlformats.org/officeDocument/2006/relationships/ctrlProp" Target="../ctrlProps/ctrlProp402.xml"/><Relationship Id="rId3" Type="http://schemas.openxmlformats.org/officeDocument/2006/relationships/vmlDrawing" Target="../drawings/vmlDrawing2.vml"/><Relationship Id="rId12" Type="http://schemas.openxmlformats.org/officeDocument/2006/relationships/ctrlProp" Target="../ctrlProps/ctrlProp334.xml"/><Relationship Id="rId17" Type="http://schemas.openxmlformats.org/officeDocument/2006/relationships/ctrlProp" Target="../ctrlProps/ctrlProp339.xml"/><Relationship Id="rId25" Type="http://schemas.openxmlformats.org/officeDocument/2006/relationships/ctrlProp" Target="../ctrlProps/ctrlProp347.xml"/><Relationship Id="rId33" Type="http://schemas.openxmlformats.org/officeDocument/2006/relationships/ctrlProp" Target="../ctrlProps/ctrlProp355.xml"/><Relationship Id="rId38" Type="http://schemas.openxmlformats.org/officeDocument/2006/relationships/ctrlProp" Target="../ctrlProps/ctrlProp360.xml"/><Relationship Id="rId46" Type="http://schemas.openxmlformats.org/officeDocument/2006/relationships/ctrlProp" Target="../ctrlProps/ctrlProp368.xml"/><Relationship Id="rId59" Type="http://schemas.openxmlformats.org/officeDocument/2006/relationships/ctrlProp" Target="../ctrlProps/ctrlProp381.xml"/><Relationship Id="rId67" Type="http://schemas.openxmlformats.org/officeDocument/2006/relationships/ctrlProp" Target="../ctrlProps/ctrlProp389.xml"/><Relationship Id="rId20" Type="http://schemas.openxmlformats.org/officeDocument/2006/relationships/ctrlProp" Target="../ctrlProps/ctrlProp342.xml"/><Relationship Id="rId41" Type="http://schemas.openxmlformats.org/officeDocument/2006/relationships/ctrlProp" Target="../ctrlProps/ctrlProp363.xml"/><Relationship Id="rId54" Type="http://schemas.openxmlformats.org/officeDocument/2006/relationships/ctrlProp" Target="../ctrlProps/ctrlProp376.xml"/><Relationship Id="rId62" Type="http://schemas.openxmlformats.org/officeDocument/2006/relationships/ctrlProp" Target="../ctrlProps/ctrlProp384.xml"/><Relationship Id="rId70" Type="http://schemas.openxmlformats.org/officeDocument/2006/relationships/ctrlProp" Target="../ctrlProps/ctrlProp392.xml"/><Relationship Id="rId75" Type="http://schemas.openxmlformats.org/officeDocument/2006/relationships/ctrlProp" Target="../ctrlProps/ctrlProp397.xml"/><Relationship Id="rId1" Type="http://schemas.openxmlformats.org/officeDocument/2006/relationships/printerSettings" Target="../printerSettings/printerSettings3.bin"/><Relationship Id="rId6" Type="http://schemas.openxmlformats.org/officeDocument/2006/relationships/ctrlProp" Target="../ctrlProps/ctrlProp328.xml"/><Relationship Id="rId15" Type="http://schemas.openxmlformats.org/officeDocument/2006/relationships/ctrlProp" Target="../ctrlProps/ctrlProp337.xml"/><Relationship Id="rId23" Type="http://schemas.openxmlformats.org/officeDocument/2006/relationships/ctrlProp" Target="../ctrlProps/ctrlProp345.xml"/><Relationship Id="rId28" Type="http://schemas.openxmlformats.org/officeDocument/2006/relationships/ctrlProp" Target="../ctrlProps/ctrlProp350.xml"/><Relationship Id="rId36" Type="http://schemas.openxmlformats.org/officeDocument/2006/relationships/ctrlProp" Target="../ctrlProps/ctrlProp358.xml"/><Relationship Id="rId49" Type="http://schemas.openxmlformats.org/officeDocument/2006/relationships/ctrlProp" Target="../ctrlProps/ctrlProp371.xml"/><Relationship Id="rId57" Type="http://schemas.openxmlformats.org/officeDocument/2006/relationships/ctrlProp" Target="../ctrlProps/ctrlProp37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12.xml"/><Relationship Id="rId18" Type="http://schemas.openxmlformats.org/officeDocument/2006/relationships/ctrlProp" Target="../ctrlProps/ctrlProp417.xml"/><Relationship Id="rId26" Type="http://schemas.openxmlformats.org/officeDocument/2006/relationships/ctrlProp" Target="../ctrlProps/ctrlProp425.xml"/><Relationship Id="rId39" Type="http://schemas.openxmlformats.org/officeDocument/2006/relationships/ctrlProp" Target="../ctrlProps/ctrlProp438.xml"/><Relationship Id="rId21" Type="http://schemas.openxmlformats.org/officeDocument/2006/relationships/ctrlProp" Target="../ctrlProps/ctrlProp420.xml"/><Relationship Id="rId34" Type="http://schemas.openxmlformats.org/officeDocument/2006/relationships/ctrlProp" Target="../ctrlProps/ctrlProp433.xml"/><Relationship Id="rId42" Type="http://schemas.openxmlformats.org/officeDocument/2006/relationships/ctrlProp" Target="../ctrlProps/ctrlProp441.xml"/><Relationship Id="rId47" Type="http://schemas.openxmlformats.org/officeDocument/2006/relationships/ctrlProp" Target="../ctrlProps/ctrlProp446.xml"/><Relationship Id="rId50" Type="http://schemas.openxmlformats.org/officeDocument/2006/relationships/ctrlProp" Target="../ctrlProps/ctrlProp449.xml"/><Relationship Id="rId55" Type="http://schemas.openxmlformats.org/officeDocument/2006/relationships/ctrlProp" Target="../ctrlProps/ctrlProp454.xml"/><Relationship Id="rId63" Type="http://schemas.openxmlformats.org/officeDocument/2006/relationships/ctrlProp" Target="../ctrlProps/ctrlProp462.xml"/><Relationship Id="rId7" Type="http://schemas.openxmlformats.org/officeDocument/2006/relationships/ctrlProp" Target="../ctrlProps/ctrlProp406.xml"/><Relationship Id="rId2" Type="http://schemas.openxmlformats.org/officeDocument/2006/relationships/drawing" Target="../drawings/drawing4.xml"/><Relationship Id="rId16" Type="http://schemas.openxmlformats.org/officeDocument/2006/relationships/ctrlProp" Target="../ctrlProps/ctrlProp415.xml"/><Relationship Id="rId20" Type="http://schemas.openxmlformats.org/officeDocument/2006/relationships/ctrlProp" Target="../ctrlProps/ctrlProp419.xml"/><Relationship Id="rId29" Type="http://schemas.openxmlformats.org/officeDocument/2006/relationships/ctrlProp" Target="../ctrlProps/ctrlProp428.xml"/><Relationship Id="rId41" Type="http://schemas.openxmlformats.org/officeDocument/2006/relationships/ctrlProp" Target="../ctrlProps/ctrlProp440.xml"/><Relationship Id="rId54" Type="http://schemas.openxmlformats.org/officeDocument/2006/relationships/ctrlProp" Target="../ctrlProps/ctrlProp453.xml"/><Relationship Id="rId62" Type="http://schemas.openxmlformats.org/officeDocument/2006/relationships/ctrlProp" Target="../ctrlProps/ctrlProp461.xml"/><Relationship Id="rId1" Type="http://schemas.openxmlformats.org/officeDocument/2006/relationships/printerSettings" Target="../printerSettings/printerSettings4.bin"/><Relationship Id="rId6" Type="http://schemas.openxmlformats.org/officeDocument/2006/relationships/ctrlProp" Target="../ctrlProps/ctrlProp405.xml"/><Relationship Id="rId11" Type="http://schemas.openxmlformats.org/officeDocument/2006/relationships/ctrlProp" Target="../ctrlProps/ctrlProp410.xml"/><Relationship Id="rId24" Type="http://schemas.openxmlformats.org/officeDocument/2006/relationships/ctrlProp" Target="../ctrlProps/ctrlProp423.xml"/><Relationship Id="rId32" Type="http://schemas.openxmlformats.org/officeDocument/2006/relationships/ctrlProp" Target="../ctrlProps/ctrlProp431.xml"/><Relationship Id="rId37" Type="http://schemas.openxmlformats.org/officeDocument/2006/relationships/ctrlProp" Target="../ctrlProps/ctrlProp436.xml"/><Relationship Id="rId40" Type="http://schemas.openxmlformats.org/officeDocument/2006/relationships/ctrlProp" Target="../ctrlProps/ctrlProp439.xml"/><Relationship Id="rId45" Type="http://schemas.openxmlformats.org/officeDocument/2006/relationships/ctrlProp" Target="../ctrlProps/ctrlProp444.xml"/><Relationship Id="rId53" Type="http://schemas.openxmlformats.org/officeDocument/2006/relationships/ctrlProp" Target="../ctrlProps/ctrlProp452.xml"/><Relationship Id="rId58" Type="http://schemas.openxmlformats.org/officeDocument/2006/relationships/ctrlProp" Target="../ctrlProps/ctrlProp457.xml"/><Relationship Id="rId5" Type="http://schemas.openxmlformats.org/officeDocument/2006/relationships/ctrlProp" Target="../ctrlProps/ctrlProp404.xml"/><Relationship Id="rId15" Type="http://schemas.openxmlformats.org/officeDocument/2006/relationships/ctrlProp" Target="../ctrlProps/ctrlProp414.xml"/><Relationship Id="rId23" Type="http://schemas.openxmlformats.org/officeDocument/2006/relationships/ctrlProp" Target="../ctrlProps/ctrlProp422.xml"/><Relationship Id="rId28" Type="http://schemas.openxmlformats.org/officeDocument/2006/relationships/ctrlProp" Target="../ctrlProps/ctrlProp427.xml"/><Relationship Id="rId36" Type="http://schemas.openxmlformats.org/officeDocument/2006/relationships/ctrlProp" Target="../ctrlProps/ctrlProp435.xml"/><Relationship Id="rId49" Type="http://schemas.openxmlformats.org/officeDocument/2006/relationships/ctrlProp" Target="../ctrlProps/ctrlProp448.xml"/><Relationship Id="rId57" Type="http://schemas.openxmlformats.org/officeDocument/2006/relationships/ctrlProp" Target="../ctrlProps/ctrlProp456.xml"/><Relationship Id="rId61" Type="http://schemas.openxmlformats.org/officeDocument/2006/relationships/ctrlProp" Target="../ctrlProps/ctrlProp460.xml"/><Relationship Id="rId10" Type="http://schemas.openxmlformats.org/officeDocument/2006/relationships/ctrlProp" Target="../ctrlProps/ctrlProp409.xml"/><Relationship Id="rId19" Type="http://schemas.openxmlformats.org/officeDocument/2006/relationships/ctrlProp" Target="../ctrlProps/ctrlProp418.xml"/><Relationship Id="rId31" Type="http://schemas.openxmlformats.org/officeDocument/2006/relationships/ctrlProp" Target="../ctrlProps/ctrlProp430.xml"/><Relationship Id="rId44" Type="http://schemas.openxmlformats.org/officeDocument/2006/relationships/ctrlProp" Target="../ctrlProps/ctrlProp443.xml"/><Relationship Id="rId52" Type="http://schemas.openxmlformats.org/officeDocument/2006/relationships/ctrlProp" Target="../ctrlProps/ctrlProp451.xml"/><Relationship Id="rId60" Type="http://schemas.openxmlformats.org/officeDocument/2006/relationships/ctrlProp" Target="../ctrlProps/ctrlProp459.xml"/><Relationship Id="rId4" Type="http://schemas.openxmlformats.org/officeDocument/2006/relationships/ctrlProp" Target="../ctrlProps/ctrlProp403.xml"/><Relationship Id="rId9" Type="http://schemas.openxmlformats.org/officeDocument/2006/relationships/ctrlProp" Target="../ctrlProps/ctrlProp408.xml"/><Relationship Id="rId14" Type="http://schemas.openxmlformats.org/officeDocument/2006/relationships/ctrlProp" Target="../ctrlProps/ctrlProp413.xml"/><Relationship Id="rId22" Type="http://schemas.openxmlformats.org/officeDocument/2006/relationships/ctrlProp" Target="../ctrlProps/ctrlProp421.xml"/><Relationship Id="rId27" Type="http://schemas.openxmlformats.org/officeDocument/2006/relationships/ctrlProp" Target="../ctrlProps/ctrlProp426.xml"/><Relationship Id="rId30" Type="http://schemas.openxmlformats.org/officeDocument/2006/relationships/ctrlProp" Target="../ctrlProps/ctrlProp429.xml"/><Relationship Id="rId35" Type="http://schemas.openxmlformats.org/officeDocument/2006/relationships/ctrlProp" Target="../ctrlProps/ctrlProp434.xml"/><Relationship Id="rId43" Type="http://schemas.openxmlformats.org/officeDocument/2006/relationships/ctrlProp" Target="../ctrlProps/ctrlProp442.xml"/><Relationship Id="rId48" Type="http://schemas.openxmlformats.org/officeDocument/2006/relationships/ctrlProp" Target="../ctrlProps/ctrlProp447.xml"/><Relationship Id="rId56" Type="http://schemas.openxmlformats.org/officeDocument/2006/relationships/ctrlProp" Target="../ctrlProps/ctrlProp455.xml"/><Relationship Id="rId64" Type="http://schemas.openxmlformats.org/officeDocument/2006/relationships/ctrlProp" Target="../ctrlProps/ctrlProp463.xml"/><Relationship Id="rId8" Type="http://schemas.openxmlformats.org/officeDocument/2006/relationships/ctrlProp" Target="../ctrlProps/ctrlProp407.xml"/><Relationship Id="rId51" Type="http://schemas.openxmlformats.org/officeDocument/2006/relationships/ctrlProp" Target="../ctrlProps/ctrlProp450.xml"/><Relationship Id="rId3" Type="http://schemas.openxmlformats.org/officeDocument/2006/relationships/vmlDrawing" Target="../drawings/vmlDrawing3.vml"/><Relationship Id="rId12" Type="http://schemas.openxmlformats.org/officeDocument/2006/relationships/ctrlProp" Target="../ctrlProps/ctrlProp411.xml"/><Relationship Id="rId17" Type="http://schemas.openxmlformats.org/officeDocument/2006/relationships/ctrlProp" Target="../ctrlProps/ctrlProp416.xml"/><Relationship Id="rId25" Type="http://schemas.openxmlformats.org/officeDocument/2006/relationships/ctrlProp" Target="../ctrlProps/ctrlProp424.xml"/><Relationship Id="rId33" Type="http://schemas.openxmlformats.org/officeDocument/2006/relationships/ctrlProp" Target="../ctrlProps/ctrlProp432.xml"/><Relationship Id="rId38" Type="http://schemas.openxmlformats.org/officeDocument/2006/relationships/ctrlProp" Target="../ctrlProps/ctrlProp437.xml"/><Relationship Id="rId46" Type="http://schemas.openxmlformats.org/officeDocument/2006/relationships/ctrlProp" Target="../ctrlProps/ctrlProp445.xml"/><Relationship Id="rId59" Type="http://schemas.openxmlformats.org/officeDocument/2006/relationships/ctrlProp" Target="../ctrlProps/ctrlProp458.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73.xml"/><Relationship Id="rId18" Type="http://schemas.openxmlformats.org/officeDocument/2006/relationships/ctrlProp" Target="../ctrlProps/ctrlProp478.xml"/><Relationship Id="rId26" Type="http://schemas.openxmlformats.org/officeDocument/2006/relationships/ctrlProp" Target="../ctrlProps/ctrlProp486.xml"/><Relationship Id="rId39" Type="http://schemas.openxmlformats.org/officeDocument/2006/relationships/ctrlProp" Target="../ctrlProps/ctrlProp499.xml"/><Relationship Id="rId21" Type="http://schemas.openxmlformats.org/officeDocument/2006/relationships/ctrlProp" Target="../ctrlProps/ctrlProp481.xml"/><Relationship Id="rId34" Type="http://schemas.openxmlformats.org/officeDocument/2006/relationships/ctrlProp" Target="../ctrlProps/ctrlProp494.xml"/><Relationship Id="rId42" Type="http://schemas.openxmlformats.org/officeDocument/2006/relationships/ctrlProp" Target="../ctrlProps/ctrlProp502.xml"/><Relationship Id="rId47" Type="http://schemas.openxmlformats.org/officeDocument/2006/relationships/ctrlProp" Target="../ctrlProps/ctrlProp507.xml"/><Relationship Id="rId50" Type="http://schemas.openxmlformats.org/officeDocument/2006/relationships/ctrlProp" Target="../ctrlProps/ctrlProp510.xml"/><Relationship Id="rId55" Type="http://schemas.openxmlformats.org/officeDocument/2006/relationships/ctrlProp" Target="../ctrlProps/ctrlProp515.xml"/><Relationship Id="rId63" Type="http://schemas.openxmlformats.org/officeDocument/2006/relationships/ctrlProp" Target="../ctrlProps/ctrlProp523.xml"/><Relationship Id="rId68" Type="http://schemas.openxmlformats.org/officeDocument/2006/relationships/ctrlProp" Target="../ctrlProps/ctrlProp528.xml"/><Relationship Id="rId7" Type="http://schemas.openxmlformats.org/officeDocument/2006/relationships/ctrlProp" Target="../ctrlProps/ctrlProp467.xml"/><Relationship Id="rId71" Type="http://schemas.openxmlformats.org/officeDocument/2006/relationships/ctrlProp" Target="../ctrlProps/ctrlProp531.xml"/><Relationship Id="rId2" Type="http://schemas.openxmlformats.org/officeDocument/2006/relationships/drawing" Target="../drawings/drawing5.xml"/><Relationship Id="rId16" Type="http://schemas.openxmlformats.org/officeDocument/2006/relationships/ctrlProp" Target="../ctrlProps/ctrlProp476.xml"/><Relationship Id="rId29" Type="http://schemas.openxmlformats.org/officeDocument/2006/relationships/ctrlProp" Target="../ctrlProps/ctrlProp489.xml"/><Relationship Id="rId1" Type="http://schemas.openxmlformats.org/officeDocument/2006/relationships/printerSettings" Target="../printerSettings/printerSettings5.bin"/><Relationship Id="rId6" Type="http://schemas.openxmlformats.org/officeDocument/2006/relationships/ctrlProp" Target="../ctrlProps/ctrlProp466.xml"/><Relationship Id="rId11" Type="http://schemas.openxmlformats.org/officeDocument/2006/relationships/ctrlProp" Target="../ctrlProps/ctrlProp471.xml"/><Relationship Id="rId24" Type="http://schemas.openxmlformats.org/officeDocument/2006/relationships/ctrlProp" Target="../ctrlProps/ctrlProp484.xml"/><Relationship Id="rId32" Type="http://schemas.openxmlformats.org/officeDocument/2006/relationships/ctrlProp" Target="../ctrlProps/ctrlProp492.xml"/><Relationship Id="rId37" Type="http://schemas.openxmlformats.org/officeDocument/2006/relationships/ctrlProp" Target="../ctrlProps/ctrlProp497.xml"/><Relationship Id="rId40" Type="http://schemas.openxmlformats.org/officeDocument/2006/relationships/ctrlProp" Target="../ctrlProps/ctrlProp500.xml"/><Relationship Id="rId45" Type="http://schemas.openxmlformats.org/officeDocument/2006/relationships/ctrlProp" Target="../ctrlProps/ctrlProp505.xml"/><Relationship Id="rId53" Type="http://schemas.openxmlformats.org/officeDocument/2006/relationships/ctrlProp" Target="../ctrlProps/ctrlProp513.xml"/><Relationship Id="rId58" Type="http://schemas.openxmlformats.org/officeDocument/2006/relationships/ctrlProp" Target="../ctrlProps/ctrlProp518.xml"/><Relationship Id="rId66" Type="http://schemas.openxmlformats.org/officeDocument/2006/relationships/ctrlProp" Target="../ctrlProps/ctrlProp526.xml"/><Relationship Id="rId5" Type="http://schemas.openxmlformats.org/officeDocument/2006/relationships/ctrlProp" Target="../ctrlProps/ctrlProp465.xml"/><Relationship Id="rId15" Type="http://schemas.openxmlformats.org/officeDocument/2006/relationships/ctrlProp" Target="../ctrlProps/ctrlProp475.xml"/><Relationship Id="rId23" Type="http://schemas.openxmlformats.org/officeDocument/2006/relationships/ctrlProp" Target="../ctrlProps/ctrlProp483.xml"/><Relationship Id="rId28" Type="http://schemas.openxmlformats.org/officeDocument/2006/relationships/ctrlProp" Target="../ctrlProps/ctrlProp488.xml"/><Relationship Id="rId36" Type="http://schemas.openxmlformats.org/officeDocument/2006/relationships/ctrlProp" Target="../ctrlProps/ctrlProp496.xml"/><Relationship Id="rId49" Type="http://schemas.openxmlformats.org/officeDocument/2006/relationships/ctrlProp" Target="../ctrlProps/ctrlProp509.xml"/><Relationship Id="rId57" Type="http://schemas.openxmlformats.org/officeDocument/2006/relationships/ctrlProp" Target="../ctrlProps/ctrlProp517.xml"/><Relationship Id="rId61" Type="http://schemas.openxmlformats.org/officeDocument/2006/relationships/ctrlProp" Target="../ctrlProps/ctrlProp521.xml"/><Relationship Id="rId10" Type="http://schemas.openxmlformats.org/officeDocument/2006/relationships/ctrlProp" Target="../ctrlProps/ctrlProp470.xml"/><Relationship Id="rId19" Type="http://schemas.openxmlformats.org/officeDocument/2006/relationships/ctrlProp" Target="../ctrlProps/ctrlProp479.xml"/><Relationship Id="rId31" Type="http://schemas.openxmlformats.org/officeDocument/2006/relationships/ctrlProp" Target="../ctrlProps/ctrlProp491.xml"/><Relationship Id="rId44" Type="http://schemas.openxmlformats.org/officeDocument/2006/relationships/ctrlProp" Target="../ctrlProps/ctrlProp504.xml"/><Relationship Id="rId52" Type="http://schemas.openxmlformats.org/officeDocument/2006/relationships/ctrlProp" Target="../ctrlProps/ctrlProp512.xml"/><Relationship Id="rId60" Type="http://schemas.openxmlformats.org/officeDocument/2006/relationships/ctrlProp" Target="../ctrlProps/ctrlProp520.xml"/><Relationship Id="rId65" Type="http://schemas.openxmlformats.org/officeDocument/2006/relationships/ctrlProp" Target="../ctrlProps/ctrlProp525.xml"/><Relationship Id="rId4" Type="http://schemas.openxmlformats.org/officeDocument/2006/relationships/ctrlProp" Target="../ctrlProps/ctrlProp464.xml"/><Relationship Id="rId9" Type="http://schemas.openxmlformats.org/officeDocument/2006/relationships/ctrlProp" Target="../ctrlProps/ctrlProp469.xml"/><Relationship Id="rId14" Type="http://schemas.openxmlformats.org/officeDocument/2006/relationships/ctrlProp" Target="../ctrlProps/ctrlProp474.xml"/><Relationship Id="rId22" Type="http://schemas.openxmlformats.org/officeDocument/2006/relationships/ctrlProp" Target="../ctrlProps/ctrlProp482.xml"/><Relationship Id="rId27" Type="http://schemas.openxmlformats.org/officeDocument/2006/relationships/ctrlProp" Target="../ctrlProps/ctrlProp487.xml"/><Relationship Id="rId30" Type="http://schemas.openxmlformats.org/officeDocument/2006/relationships/ctrlProp" Target="../ctrlProps/ctrlProp490.xml"/><Relationship Id="rId35" Type="http://schemas.openxmlformats.org/officeDocument/2006/relationships/ctrlProp" Target="../ctrlProps/ctrlProp495.xml"/><Relationship Id="rId43" Type="http://schemas.openxmlformats.org/officeDocument/2006/relationships/ctrlProp" Target="../ctrlProps/ctrlProp503.xml"/><Relationship Id="rId48" Type="http://schemas.openxmlformats.org/officeDocument/2006/relationships/ctrlProp" Target="../ctrlProps/ctrlProp508.xml"/><Relationship Id="rId56" Type="http://schemas.openxmlformats.org/officeDocument/2006/relationships/ctrlProp" Target="../ctrlProps/ctrlProp516.xml"/><Relationship Id="rId64" Type="http://schemas.openxmlformats.org/officeDocument/2006/relationships/ctrlProp" Target="../ctrlProps/ctrlProp524.xml"/><Relationship Id="rId69" Type="http://schemas.openxmlformats.org/officeDocument/2006/relationships/ctrlProp" Target="../ctrlProps/ctrlProp529.xml"/><Relationship Id="rId8" Type="http://schemas.openxmlformats.org/officeDocument/2006/relationships/ctrlProp" Target="../ctrlProps/ctrlProp468.xml"/><Relationship Id="rId51" Type="http://schemas.openxmlformats.org/officeDocument/2006/relationships/ctrlProp" Target="../ctrlProps/ctrlProp511.xml"/><Relationship Id="rId3" Type="http://schemas.openxmlformats.org/officeDocument/2006/relationships/vmlDrawing" Target="../drawings/vmlDrawing4.vml"/><Relationship Id="rId12" Type="http://schemas.openxmlformats.org/officeDocument/2006/relationships/ctrlProp" Target="../ctrlProps/ctrlProp472.xml"/><Relationship Id="rId17" Type="http://schemas.openxmlformats.org/officeDocument/2006/relationships/ctrlProp" Target="../ctrlProps/ctrlProp477.xml"/><Relationship Id="rId25" Type="http://schemas.openxmlformats.org/officeDocument/2006/relationships/ctrlProp" Target="../ctrlProps/ctrlProp485.xml"/><Relationship Id="rId33" Type="http://schemas.openxmlformats.org/officeDocument/2006/relationships/ctrlProp" Target="../ctrlProps/ctrlProp493.xml"/><Relationship Id="rId38" Type="http://schemas.openxmlformats.org/officeDocument/2006/relationships/ctrlProp" Target="../ctrlProps/ctrlProp498.xml"/><Relationship Id="rId46" Type="http://schemas.openxmlformats.org/officeDocument/2006/relationships/ctrlProp" Target="../ctrlProps/ctrlProp506.xml"/><Relationship Id="rId59" Type="http://schemas.openxmlformats.org/officeDocument/2006/relationships/ctrlProp" Target="../ctrlProps/ctrlProp519.xml"/><Relationship Id="rId67" Type="http://schemas.openxmlformats.org/officeDocument/2006/relationships/ctrlProp" Target="../ctrlProps/ctrlProp527.xml"/><Relationship Id="rId20" Type="http://schemas.openxmlformats.org/officeDocument/2006/relationships/ctrlProp" Target="../ctrlProps/ctrlProp480.xml"/><Relationship Id="rId41" Type="http://schemas.openxmlformats.org/officeDocument/2006/relationships/ctrlProp" Target="../ctrlProps/ctrlProp501.xml"/><Relationship Id="rId54" Type="http://schemas.openxmlformats.org/officeDocument/2006/relationships/ctrlProp" Target="../ctrlProps/ctrlProp514.xml"/><Relationship Id="rId62" Type="http://schemas.openxmlformats.org/officeDocument/2006/relationships/ctrlProp" Target="../ctrlProps/ctrlProp522.xml"/><Relationship Id="rId70" Type="http://schemas.openxmlformats.org/officeDocument/2006/relationships/ctrlProp" Target="../ctrlProps/ctrlProp530.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41.xml"/><Relationship Id="rId18" Type="http://schemas.openxmlformats.org/officeDocument/2006/relationships/ctrlProp" Target="../ctrlProps/ctrlProp546.xml"/><Relationship Id="rId26" Type="http://schemas.openxmlformats.org/officeDocument/2006/relationships/ctrlProp" Target="../ctrlProps/ctrlProp554.xml"/><Relationship Id="rId39" Type="http://schemas.openxmlformats.org/officeDocument/2006/relationships/ctrlProp" Target="../ctrlProps/ctrlProp567.xml"/><Relationship Id="rId21" Type="http://schemas.openxmlformats.org/officeDocument/2006/relationships/ctrlProp" Target="../ctrlProps/ctrlProp549.xml"/><Relationship Id="rId34" Type="http://schemas.openxmlformats.org/officeDocument/2006/relationships/ctrlProp" Target="../ctrlProps/ctrlProp562.xml"/><Relationship Id="rId42" Type="http://schemas.openxmlformats.org/officeDocument/2006/relationships/ctrlProp" Target="../ctrlProps/ctrlProp570.xml"/><Relationship Id="rId47" Type="http://schemas.openxmlformats.org/officeDocument/2006/relationships/ctrlProp" Target="../ctrlProps/ctrlProp575.xml"/><Relationship Id="rId50" Type="http://schemas.openxmlformats.org/officeDocument/2006/relationships/ctrlProp" Target="../ctrlProps/ctrlProp578.xml"/><Relationship Id="rId55" Type="http://schemas.openxmlformats.org/officeDocument/2006/relationships/ctrlProp" Target="../ctrlProps/ctrlProp583.xml"/><Relationship Id="rId63" Type="http://schemas.openxmlformats.org/officeDocument/2006/relationships/ctrlProp" Target="../ctrlProps/ctrlProp591.xml"/><Relationship Id="rId68" Type="http://schemas.openxmlformats.org/officeDocument/2006/relationships/ctrlProp" Target="../ctrlProps/ctrlProp596.xml"/><Relationship Id="rId76" Type="http://schemas.openxmlformats.org/officeDocument/2006/relationships/ctrlProp" Target="../ctrlProps/ctrlProp604.xml"/><Relationship Id="rId84" Type="http://schemas.openxmlformats.org/officeDocument/2006/relationships/ctrlProp" Target="../ctrlProps/ctrlProp612.xml"/><Relationship Id="rId89" Type="http://schemas.openxmlformats.org/officeDocument/2006/relationships/ctrlProp" Target="../ctrlProps/ctrlProp617.xml"/><Relationship Id="rId7" Type="http://schemas.openxmlformats.org/officeDocument/2006/relationships/ctrlProp" Target="../ctrlProps/ctrlProp535.xml"/><Relationship Id="rId71" Type="http://schemas.openxmlformats.org/officeDocument/2006/relationships/ctrlProp" Target="../ctrlProps/ctrlProp599.xml"/><Relationship Id="rId2" Type="http://schemas.openxmlformats.org/officeDocument/2006/relationships/drawing" Target="../drawings/drawing6.xml"/><Relationship Id="rId16" Type="http://schemas.openxmlformats.org/officeDocument/2006/relationships/ctrlProp" Target="../ctrlProps/ctrlProp544.xml"/><Relationship Id="rId29" Type="http://schemas.openxmlformats.org/officeDocument/2006/relationships/ctrlProp" Target="../ctrlProps/ctrlProp557.xml"/><Relationship Id="rId11" Type="http://schemas.openxmlformats.org/officeDocument/2006/relationships/ctrlProp" Target="../ctrlProps/ctrlProp539.xml"/><Relationship Id="rId24" Type="http://schemas.openxmlformats.org/officeDocument/2006/relationships/ctrlProp" Target="../ctrlProps/ctrlProp552.xml"/><Relationship Id="rId32" Type="http://schemas.openxmlformats.org/officeDocument/2006/relationships/ctrlProp" Target="../ctrlProps/ctrlProp560.xml"/><Relationship Id="rId37" Type="http://schemas.openxmlformats.org/officeDocument/2006/relationships/ctrlProp" Target="../ctrlProps/ctrlProp565.xml"/><Relationship Id="rId40" Type="http://schemas.openxmlformats.org/officeDocument/2006/relationships/ctrlProp" Target="../ctrlProps/ctrlProp568.xml"/><Relationship Id="rId45" Type="http://schemas.openxmlformats.org/officeDocument/2006/relationships/ctrlProp" Target="../ctrlProps/ctrlProp573.xml"/><Relationship Id="rId53" Type="http://schemas.openxmlformats.org/officeDocument/2006/relationships/ctrlProp" Target="../ctrlProps/ctrlProp581.xml"/><Relationship Id="rId58" Type="http://schemas.openxmlformats.org/officeDocument/2006/relationships/ctrlProp" Target="../ctrlProps/ctrlProp586.xml"/><Relationship Id="rId66" Type="http://schemas.openxmlformats.org/officeDocument/2006/relationships/ctrlProp" Target="../ctrlProps/ctrlProp594.xml"/><Relationship Id="rId74" Type="http://schemas.openxmlformats.org/officeDocument/2006/relationships/ctrlProp" Target="../ctrlProps/ctrlProp602.xml"/><Relationship Id="rId79" Type="http://schemas.openxmlformats.org/officeDocument/2006/relationships/ctrlProp" Target="../ctrlProps/ctrlProp607.xml"/><Relationship Id="rId87" Type="http://schemas.openxmlformats.org/officeDocument/2006/relationships/ctrlProp" Target="../ctrlProps/ctrlProp615.xml"/><Relationship Id="rId5" Type="http://schemas.openxmlformats.org/officeDocument/2006/relationships/ctrlProp" Target="../ctrlProps/ctrlProp533.xml"/><Relationship Id="rId61" Type="http://schemas.openxmlformats.org/officeDocument/2006/relationships/ctrlProp" Target="../ctrlProps/ctrlProp589.xml"/><Relationship Id="rId82" Type="http://schemas.openxmlformats.org/officeDocument/2006/relationships/ctrlProp" Target="../ctrlProps/ctrlProp610.xml"/><Relationship Id="rId90" Type="http://schemas.openxmlformats.org/officeDocument/2006/relationships/ctrlProp" Target="../ctrlProps/ctrlProp618.xml"/><Relationship Id="rId19" Type="http://schemas.openxmlformats.org/officeDocument/2006/relationships/ctrlProp" Target="../ctrlProps/ctrlProp547.xml"/><Relationship Id="rId4" Type="http://schemas.openxmlformats.org/officeDocument/2006/relationships/ctrlProp" Target="../ctrlProps/ctrlProp532.xml"/><Relationship Id="rId9" Type="http://schemas.openxmlformats.org/officeDocument/2006/relationships/ctrlProp" Target="../ctrlProps/ctrlProp537.xml"/><Relationship Id="rId14" Type="http://schemas.openxmlformats.org/officeDocument/2006/relationships/ctrlProp" Target="../ctrlProps/ctrlProp542.xml"/><Relationship Id="rId22" Type="http://schemas.openxmlformats.org/officeDocument/2006/relationships/ctrlProp" Target="../ctrlProps/ctrlProp550.xml"/><Relationship Id="rId27" Type="http://schemas.openxmlformats.org/officeDocument/2006/relationships/ctrlProp" Target="../ctrlProps/ctrlProp555.xml"/><Relationship Id="rId30" Type="http://schemas.openxmlformats.org/officeDocument/2006/relationships/ctrlProp" Target="../ctrlProps/ctrlProp558.xml"/><Relationship Id="rId35" Type="http://schemas.openxmlformats.org/officeDocument/2006/relationships/ctrlProp" Target="../ctrlProps/ctrlProp563.xml"/><Relationship Id="rId43" Type="http://schemas.openxmlformats.org/officeDocument/2006/relationships/ctrlProp" Target="../ctrlProps/ctrlProp571.xml"/><Relationship Id="rId48" Type="http://schemas.openxmlformats.org/officeDocument/2006/relationships/ctrlProp" Target="../ctrlProps/ctrlProp576.xml"/><Relationship Id="rId56" Type="http://schemas.openxmlformats.org/officeDocument/2006/relationships/ctrlProp" Target="../ctrlProps/ctrlProp584.xml"/><Relationship Id="rId64" Type="http://schemas.openxmlformats.org/officeDocument/2006/relationships/ctrlProp" Target="../ctrlProps/ctrlProp592.xml"/><Relationship Id="rId69" Type="http://schemas.openxmlformats.org/officeDocument/2006/relationships/ctrlProp" Target="../ctrlProps/ctrlProp597.xml"/><Relationship Id="rId77" Type="http://schemas.openxmlformats.org/officeDocument/2006/relationships/ctrlProp" Target="../ctrlProps/ctrlProp605.xml"/><Relationship Id="rId8" Type="http://schemas.openxmlformats.org/officeDocument/2006/relationships/ctrlProp" Target="../ctrlProps/ctrlProp536.xml"/><Relationship Id="rId51" Type="http://schemas.openxmlformats.org/officeDocument/2006/relationships/ctrlProp" Target="../ctrlProps/ctrlProp579.xml"/><Relationship Id="rId72" Type="http://schemas.openxmlformats.org/officeDocument/2006/relationships/ctrlProp" Target="../ctrlProps/ctrlProp600.xml"/><Relationship Id="rId80" Type="http://schemas.openxmlformats.org/officeDocument/2006/relationships/ctrlProp" Target="../ctrlProps/ctrlProp608.xml"/><Relationship Id="rId85" Type="http://schemas.openxmlformats.org/officeDocument/2006/relationships/ctrlProp" Target="../ctrlProps/ctrlProp613.xml"/><Relationship Id="rId3" Type="http://schemas.openxmlformats.org/officeDocument/2006/relationships/vmlDrawing" Target="../drawings/vmlDrawing5.vml"/><Relationship Id="rId12" Type="http://schemas.openxmlformats.org/officeDocument/2006/relationships/ctrlProp" Target="../ctrlProps/ctrlProp540.xml"/><Relationship Id="rId17" Type="http://schemas.openxmlformats.org/officeDocument/2006/relationships/ctrlProp" Target="../ctrlProps/ctrlProp545.xml"/><Relationship Id="rId25" Type="http://schemas.openxmlformats.org/officeDocument/2006/relationships/ctrlProp" Target="../ctrlProps/ctrlProp553.xml"/><Relationship Id="rId33" Type="http://schemas.openxmlformats.org/officeDocument/2006/relationships/ctrlProp" Target="../ctrlProps/ctrlProp561.xml"/><Relationship Id="rId38" Type="http://schemas.openxmlformats.org/officeDocument/2006/relationships/ctrlProp" Target="../ctrlProps/ctrlProp566.xml"/><Relationship Id="rId46" Type="http://schemas.openxmlformats.org/officeDocument/2006/relationships/ctrlProp" Target="../ctrlProps/ctrlProp574.xml"/><Relationship Id="rId59" Type="http://schemas.openxmlformats.org/officeDocument/2006/relationships/ctrlProp" Target="../ctrlProps/ctrlProp587.xml"/><Relationship Id="rId67" Type="http://schemas.openxmlformats.org/officeDocument/2006/relationships/ctrlProp" Target="../ctrlProps/ctrlProp595.xml"/><Relationship Id="rId20" Type="http://schemas.openxmlformats.org/officeDocument/2006/relationships/ctrlProp" Target="../ctrlProps/ctrlProp548.xml"/><Relationship Id="rId41" Type="http://schemas.openxmlformats.org/officeDocument/2006/relationships/ctrlProp" Target="../ctrlProps/ctrlProp569.xml"/><Relationship Id="rId54" Type="http://schemas.openxmlformats.org/officeDocument/2006/relationships/ctrlProp" Target="../ctrlProps/ctrlProp582.xml"/><Relationship Id="rId62" Type="http://schemas.openxmlformats.org/officeDocument/2006/relationships/ctrlProp" Target="../ctrlProps/ctrlProp590.xml"/><Relationship Id="rId70" Type="http://schemas.openxmlformats.org/officeDocument/2006/relationships/ctrlProp" Target="../ctrlProps/ctrlProp598.xml"/><Relationship Id="rId75" Type="http://schemas.openxmlformats.org/officeDocument/2006/relationships/ctrlProp" Target="../ctrlProps/ctrlProp603.xml"/><Relationship Id="rId83" Type="http://schemas.openxmlformats.org/officeDocument/2006/relationships/ctrlProp" Target="../ctrlProps/ctrlProp611.xml"/><Relationship Id="rId88" Type="http://schemas.openxmlformats.org/officeDocument/2006/relationships/ctrlProp" Target="../ctrlProps/ctrlProp616.xml"/><Relationship Id="rId1" Type="http://schemas.openxmlformats.org/officeDocument/2006/relationships/printerSettings" Target="../printerSettings/printerSettings6.bin"/><Relationship Id="rId6" Type="http://schemas.openxmlformats.org/officeDocument/2006/relationships/ctrlProp" Target="../ctrlProps/ctrlProp534.xml"/><Relationship Id="rId15" Type="http://schemas.openxmlformats.org/officeDocument/2006/relationships/ctrlProp" Target="../ctrlProps/ctrlProp543.xml"/><Relationship Id="rId23" Type="http://schemas.openxmlformats.org/officeDocument/2006/relationships/ctrlProp" Target="../ctrlProps/ctrlProp551.xml"/><Relationship Id="rId28" Type="http://schemas.openxmlformats.org/officeDocument/2006/relationships/ctrlProp" Target="../ctrlProps/ctrlProp556.xml"/><Relationship Id="rId36" Type="http://schemas.openxmlformats.org/officeDocument/2006/relationships/ctrlProp" Target="../ctrlProps/ctrlProp564.xml"/><Relationship Id="rId49" Type="http://schemas.openxmlformats.org/officeDocument/2006/relationships/ctrlProp" Target="../ctrlProps/ctrlProp577.xml"/><Relationship Id="rId57" Type="http://schemas.openxmlformats.org/officeDocument/2006/relationships/ctrlProp" Target="../ctrlProps/ctrlProp585.xml"/><Relationship Id="rId10" Type="http://schemas.openxmlformats.org/officeDocument/2006/relationships/ctrlProp" Target="../ctrlProps/ctrlProp538.xml"/><Relationship Id="rId31" Type="http://schemas.openxmlformats.org/officeDocument/2006/relationships/ctrlProp" Target="../ctrlProps/ctrlProp559.xml"/><Relationship Id="rId44" Type="http://schemas.openxmlformats.org/officeDocument/2006/relationships/ctrlProp" Target="../ctrlProps/ctrlProp572.xml"/><Relationship Id="rId52" Type="http://schemas.openxmlformats.org/officeDocument/2006/relationships/ctrlProp" Target="../ctrlProps/ctrlProp580.xml"/><Relationship Id="rId60" Type="http://schemas.openxmlformats.org/officeDocument/2006/relationships/ctrlProp" Target="../ctrlProps/ctrlProp588.xml"/><Relationship Id="rId65" Type="http://schemas.openxmlformats.org/officeDocument/2006/relationships/ctrlProp" Target="../ctrlProps/ctrlProp593.xml"/><Relationship Id="rId73" Type="http://schemas.openxmlformats.org/officeDocument/2006/relationships/ctrlProp" Target="../ctrlProps/ctrlProp601.xml"/><Relationship Id="rId78" Type="http://schemas.openxmlformats.org/officeDocument/2006/relationships/ctrlProp" Target="../ctrlProps/ctrlProp606.xml"/><Relationship Id="rId81" Type="http://schemas.openxmlformats.org/officeDocument/2006/relationships/ctrlProp" Target="../ctrlProps/ctrlProp609.xml"/><Relationship Id="rId86" Type="http://schemas.openxmlformats.org/officeDocument/2006/relationships/ctrlProp" Target="../ctrlProps/ctrlProp614.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28.xml"/><Relationship Id="rId18" Type="http://schemas.openxmlformats.org/officeDocument/2006/relationships/ctrlProp" Target="../ctrlProps/ctrlProp633.xml"/><Relationship Id="rId26" Type="http://schemas.openxmlformats.org/officeDocument/2006/relationships/ctrlProp" Target="../ctrlProps/ctrlProp641.xml"/><Relationship Id="rId39" Type="http://schemas.openxmlformats.org/officeDocument/2006/relationships/ctrlProp" Target="../ctrlProps/ctrlProp654.xml"/><Relationship Id="rId3" Type="http://schemas.openxmlformats.org/officeDocument/2006/relationships/vmlDrawing" Target="../drawings/vmlDrawing6.vml"/><Relationship Id="rId21" Type="http://schemas.openxmlformats.org/officeDocument/2006/relationships/ctrlProp" Target="../ctrlProps/ctrlProp636.xml"/><Relationship Id="rId34" Type="http://schemas.openxmlformats.org/officeDocument/2006/relationships/ctrlProp" Target="../ctrlProps/ctrlProp649.xml"/><Relationship Id="rId42" Type="http://schemas.openxmlformats.org/officeDocument/2006/relationships/ctrlProp" Target="../ctrlProps/ctrlProp657.xml"/><Relationship Id="rId47" Type="http://schemas.openxmlformats.org/officeDocument/2006/relationships/ctrlProp" Target="../ctrlProps/ctrlProp662.xml"/><Relationship Id="rId50" Type="http://schemas.openxmlformats.org/officeDocument/2006/relationships/ctrlProp" Target="../ctrlProps/ctrlProp665.xml"/><Relationship Id="rId7" Type="http://schemas.openxmlformats.org/officeDocument/2006/relationships/ctrlProp" Target="../ctrlProps/ctrlProp622.xml"/><Relationship Id="rId12" Type="http://schemas.openxmlformats.org/officeDocument/2006/relationships/ctrlProp" Target="../ctrlProps/ctrlProp627.xml"/><Relationship Id="rId17" Type="http://schemas.openxmlformats.org/officeDocument/2006/relationships/ctrlProp" Target="../ctrlProps/ctrlProp632.xml"/><Relationship Id="rId25" Type="http://schemas.openxmlformats.org/officeDocument/2006/relationships/ctrlProp" Target="../ctrlProps/ctrlProp640.xml"/><Relationship Id="rId33" Type="http://schemas.openxmlformats.org/officeDocument/2006/relationships/ctrlProp" Target="../ctrlProps/ctrlProp648.xml"/><Relationship Id="rId38" Type="http://schemas.openxmlformats.org/officeDocument/2006/relationships/ctrlProp" Target="../ctrlProps/ctrlProp653.xml"/><Relationship Id="rId46" Type="http://schemas.openxmlformats.org/officeDocument/2006/relationships/ctrlProp" Target="../ctrlProps/ctrlProp661.xml"/><Relationship Id="rId2" Type="http://schemas.openxmlformats.org/officeDocument/2006/relationships/drawing" Target="../drawings/drawing7.xml"/><Relationship Id="rId16" Type="http://schemas.openxmlformats.org/officeDocument/2006/relationships/ctrlProp" Target="../ctrlProps/ctrlProp631.xml"/><Relationship Id="rId20" Type="http://schemas.openxmlformats.org/officeDocument/2006/relationships/ctrlProp" Target="../ctrlProps/ctrlProp635.xml"/><Relationship Id="rId29" Type="http://schemas.openxmlformats.org/officeDocument/2006/relationships/ctrlProp" Target="../ctrlProps/ctrlProp644.xml"/><Relationship Id="rId41" Type="http://schemas.openxmlformats.org/officeDocument/2006/relationships/ctrlProp" Target="../ctrlProps/ctrlProp656.xml"/><Relationship Id="rId1" Type="http://schemas.openxmlformats.org/officeDocument/2006/relationships/printerSettings" Target="../printerSettings/printerSettings7.bin"/><Relationship Id="rId6" Type="http://schemas.openxmlformats.org/officeDocument/2006/relationships/ctrlProp" Target="../ctrlProps/ctrlProp621.xml"/><Relationship Id="rId11" Type="http://schemas.openxmlformats.org/officeDocument/2006/relationships/ctrlProp" Target="../ctrlProps/ctrlProp626.xml"/><Relationship Id="rId24" Type="http://schemas.openxmlformats.org/officeDocument/2006/relationships/ctrlProp" Target="../ctrlProps/ctrlProp639.xml"/><Relationship Id="rId32" Type="http://schemas.openxmlformats.org/officeDocument/2006/relationships/ctrlProp" Target="../ctrlProps/ctrlProp647.xml"/><Relationship Id="rId37" Type="http://schemas.openxmlformats.org/officeDocument/2006/relationships/ctrlProp" Target="../ctrlProps/ctrlProp652.xml"/><Relationship Id="rId40" Type="http://schemas.openxmlformats.org/officeDocument/2006/relationships/ctrlProp" Target="../ctrlProps/ctrlProp655.xml"/><Relationship Id="rId45" Type="http://schemas.openxmlformats.org/officeDocument/2006/relationships/ctrlProp" Target="../ctrlProps/ctrlProp660.xml"/><Relationship Id="rId5" Type="http://schemas.openxmlformats.org/officeDocument/2006/relationships/ctrlProp" Target="../ctrlProps/ctrlProp620.xml"/><Relationship Id="rId15" Type="http://schemas.openxmlformats.org/officeDocument/2006/relationships/ctrlProp" Target="../ctrlProps/ctrlProp630.xml"/><Relationship Id="rId23" Type="http://schemas.openxmlformats.org/officeDocument/2006/relationships/ctrlProp" Target="../ctrlProps/ctrlProp638.xml"/><Relationship Id="rId28" Type="http://schemas.openxmlformats.org/officeDocument/2006/relationships/ctrlProp" Target="../ctrlProps/ctrlProp643.xml"/><Relationship Id="rId36" Type="http://schemas.openxmlformats.org/officeDocument/2006/relationships/ctrlProp" Target="../ctrlProps/ctrlProp651.xml"/><Relationship Id="rId49" Type="http://schemas.openxmlformats.org/officeDocument/2006/relationships/ctrlProp" Target="../ctrlProps/ctrlProp664.xml"/><Relationship Id="rId10" Type="http://schemas.openxmlformats.org/officeDocument/2006/relationships/ctrlProp" Target="../ctrlProps/ctrlProp625.xml"/><Relationship Id="rId19" Type="http://schemas.openxmlformats.org/officeDocument/2006/relationships/ctrlProp" Target="../ctrlProps/ctrlProp634.xml"/><Relationship Id="rId31" Type="http://schemas.openxmlformats.org/officeDocument/2006/relationships/ctrlProp" Target="../ctrlProps/ctrlProp646.xml"/><Relationship Id="rId44" Type="http://schemas.openxmlformats.org/officeDocument/2006/relationships/ctrlProp" Target="../ctrlProps/ctrlProp659.xml"/><Relationship Id="rId52" Type="http://schemas.openxmlformats.org/officeDocument/2006/relationships/ctrlProp" Target="../ctrlProps/ctrlProp667.xml"/><Relationship Id="rId4" Type="http://schemas.openxmlformats.org/officeDocument/2006/relationships/ctrlProp" Target="../ctrlProps/ctrlProp619.xml"/><Relationship Id="rId9" Type="http://schemas.openxmlformats.org/officeDocument/2006/relationships/ctrlProp" Target="../ctrlProps/ctrlProp624.xml"/><Relationship Id="rId14" Type="http://schemas.openxmlformats.org/officeDocument/2006/relationships/ctrlProp" Target="../ctrlProps/ctrlProp629.xml"/><Relationship Id="rId22" Type="http://schemas.openxmlformats.org/officeDocument/2006/relationships/ctrlProp" Target="../ctrlProps/ctrlProp637.xml"/><Relationship Id="rId27" Type="http://schemas.openxmlformats.org/officeDocument/2006/relationships/ctrlProp" Target="../ctrlProps/ctrlProp642.xml"/><Relationship Id="rId30" Type="http://schemas.openxmlformats.org/officeDocument/2006/relationships/ctrlProp" Target="../ctrlProps/ctrlProp645.xml"/><Relationship Id="rId35" Type="http://schemas.openxmlformats.org/officeDocument/2006/relationships/ctrlProp" Target="../ctrlProps/ctrlProp650.xml"/><Relationship Id="rId43" Type="http://schemas.openxmlformats.org/officeDocument/2006/relationships/ctrlProp" Target="../ctrlProps/ctrlProp658.xml"/><Relationship Id="rId48" Type="http://schemas.openxmlformats.org/officeDocument/2006/relationships/ctrlProp" Target="../ctrlProps/ctrlProp663.xml"/><Relationship Id="rId8" Type="http://schemas.openxmlformats.org/officeDocument/2006/relationships/ctrlProp" Target="../ctrlProps/ctrlProp623.xml"/><Relationship Id="rId51" Type="http://schemas.openxmlformats.org/officeDocument/2006/relationships/ctrlProp" Target="../ctrlProps/ctrlProp666.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690.xml"/><Relationship Id="rId21" Type="http://schemas.openxmlformats.org/officeDocument/2006/relationships/ctrlProp" Target="../ctrlProps/ctrlProp685.xml"/><Relationship Id="rId42" Type="http://schemas.openxmlformats.org/officeDocument/2006/relationships/ctrlProp" Target="../ctrlProps/ctrlProp706.xml"/><Relationship Id="rId47" Type="http://schemas.openxmlformats.org/officeDocument/2006/relationships/ctrlProp" Target="../ctrlProps/ctrlProp711.xml"/><Relationship Id="rId63" Type="http://schemas.openxmlformats.org/officeDocument/2006/relationships/ctrlProp" Target="../ctrlProps/ctrlProp727.xml"/><Relationship Id="rId68" Type="http://schemas.openxmlformats.org/officeDocument/2006/relationships/ctrlProp" Target="../ctrlProps/ctrlProp732.xml"/><Relationship Id="rId84" Type="http://schemas.openxmlformats.org/officeDocument/2006/relationships/ctrlProp" Target="../ctrlProps/ctrlProp748.xml"/><Relationship Id="rId89" Type="http://schemas.openxmlformats.org/officeDocument/2006/relationships/ctrlProp" Target="../ctrlProps/ctrlProp753.xml"/><Relationship Id="rId7" Type="http://schemas.openxmlformats.org/officeDocument/2006/relationships/ctrlProp" Target="../ctrlProps/ctrlProp671.xml"/><Relationship Id="rId71" Type="http://schemas.openxmlformats.org/officeDocument/2006/relationships/ctrlProp" Target="../ctrlProps/ctrlProp735.xml"/><Relationship Id="rId92" Type="http://schemas.openxmlformats.org/officeDocument/2006/relationships/ctrlProp" Target="../ctrlProps/ctrlProp756.xml"/><Relationship Id="rId2" Type="http://schemas.openxmlformats.org/officeDocument/2006/relationships/drawing" Target="../drawings/drawing8.xml"/><Relationship Id="rId16" Type="http://schemas.openxmlformats.org/officeDocument/2006/relationships/ctrlProp" Target="../ctrlProps/ctrlProp680.xml"/><Relationship Id="rId29" Type="http://schemas.openxmlformats.org/officeDocument/2006/relationships/ctrlProp" Target="../ctrlProps/ctrlProp693.xml"/><Relationship Id="rId11" Type="http://schemas.openxmlformats.org/officeDocument/2006/relationships/ctrlProp" Target="../ctrlProps/ctrlProp675.xml"/><Relationship Id="rId24" Type="http://schemas.openxmlformats.org/officeDocument/2006/relationships/ctrlProp" Target="../ctrlProps/ctrlProp688.xml"/><Relationship Id="rId32" Type="http://schemas.openxmlformats.org/officeDocument/2006/relationships/ctrlProp" Target="../ctrlProps/ctrlProp696.xml"/><Relationship Id="rId37" Type="http://schemas.openxmlformats.org/officeDocument/2006/relationships/ctrlProp" Target="../ctrlProps/ctrlProp701.xml"/><Relationship Id="rId40" Type="http://schemas.openxmlformats.org/officeDocument/2006/relationships/ctrlProp" Target="../ctrlProps/ctrlProp704.xml"/><Relationship Id="rId45" Type="http://schemas.openxmlformats.org/officeDocument/2006/relationships/ctrlProp" Target="../ctrlProps/ctrlProp709.xml"/><Relationship Id="rId53" Type="http://schemas.openxmlformats.org/officeDocument/2006/relationships/ctrlProp" Target="../ctrlProps/ctrlProp717.xml"/><Relationship Id="rId58" Type="http://schemas.openxmlformats.org/officeDocument/2006/relationships/ctrlProp" Target="../ctrlProps/ctrlProp722.xml"/><Relationship Id="rId66" Type="http://schemas.openxmlformats.org/officeDocument/2006/relationships/ctrlProp" Target="../ctrlProps/ctrlProp730.xml"/><Relationship Id="rId74" Type="http://schemas.openxmlformats.org/officeDocument/2006/relationships/ctrlProp" Target="../ctrlProps/ctrlProp738.xml"/><Relationship Id="rId79" Type="http://schemas.openxmlformats.org/officeDocument/2006/relationships/ctrlProp" Target="../ctrlProps/ctrlProp743.xml"/><Relationship Id="rId87" Type="http://schemas.openxmlformats.org/officeDocument/2006/relationships/ctrlProp" Target="../ctrlProps/ctrlProp751.xml"/><Relationship Id="rId102" Type="http://schemas.openxmlformats.org/officeDocument/2006/relationships/ctrlProp" Target="../ctrlProps/ctrlProp766.xml"/><Relationship Id="rId5" Type="http://schemas.openxmlformats.org/officeDocument/2006/relationships/ctrlProp" Target="../ctrlProps/ctrlProp669.xml"/><Relationship Id="rId61" Type="http://schemas.openxmlformats.org/officeDocument/2006/relationships/ctrlProp" Target="../ctrlProps/ctrlProp725.xml"/><Relationship Id="rId82" Type="http://schemas.openxmlformats.org/officeDocument/2006/relationships/ctrlProp" Target="../ctrlProps/ctrlProp746.xml"/><Relationship Id="rId90" Type="http://schemas.openxmlformats.org/officeDocument/2006/relationships/ctrlProp" Target="../ctrlProps/ctrlProp754.xml"/><Relationship Id="rId95" Type="http://schemas.openxmlformats.org/officeDocument/2006/relationships/ctrlProp" Target="../ctrlProps/ctrlProp759.xml"/><Relationship Id="rId19" Type="http://schemas.openxmlformats.org/officeDocument/2006/relationships/ctrlProp" Target="../ctrlProps/ctrlProp683.xml"/><Relationship Id="rId14" Type="http://schemas.openxmlformats.org/officeDocument/2006/relationships/ctrlProp" Target="../ctrlProps/ctrlProp678.xml"/><Relationship Id="rId22" Type="http://schemas.openxmlformats.org/officeDocument/2006/relationships/ctrlProp" Target="../ctrlProps/ctrlProp686.xml"/><Relationship Id="rId27" Type="http://schemas.openxmlformats.org/officeDocument/2006/relationships/ctrlProp" Target="../ctrlProps/ctrlProp691.xml"/><Relationship Id="rId30" Type="http://schemas.openxmlformats.org/officeDocument/2006/relationships/ctrlProp" Target="../ctrlProps/ctrlProp694.xml"/><Relationship Id="rId35" Type="http://schemas.openxmlformats.org/officeDocument/2006/relationships/ctrlProp" Target="../ctrlProps/ctrlProp699.xml"/><Relationship Id="rId43" Type="http://schemas.openxmlformats.org/officeDocument/2006/relationships/ctrlProp" Target="../ctrlProps/ctrlProp707.xml"/><Relationship Id="rId48" Type="http://schemas.openxmlformats.org/officeDocument/2006/relationships/ctrlProp" Target="../ctrlProps/ctrlProp712.xml"/><Relationship Id="rId56" Type="http://schemas.openxmlformats.org/officeDocument/2006/relationships/ctrlProp" Target="../ctrlProps/ctrlProp720.xml"/><Relationship Id="rId64" Type="http://schemas.openxmlformats.org/officeDocument/2006/relationships/ctrlProp" Target="../ctrlProps/ctrlProp728.xml"/><Relationship Id="rId69" Type="http://schemas.openxmlformats.org/officeDocument/2006/relationships/ctrlProp" Target="../ctrlProps/ctrlProp733.xml"/><Relationship Id="rId77" Type="http://schemas.openxmlformats.org/officeDocument/2006/relationships/ctrlProp" Target="../ctrlProps/ctrlProp741.xml"/><Relationship Id="rId100" Type="http://schemas.openxmlformats.org/officeDocument/2006/relationships/ctrlProp" Target="../ctrlProps/ctrlProp764.xml"/><Relationship Id="rId8" Type="http://schemas.openxmlformats.org/officeDocument/2006/relationships/ctrlProp" Target="../ctrlProps/ctrlProp672.xml"/><Relationship Id="rId51" Type="http://schemas.openxmlformats.org/officeDocument/2006/relationships/ctrlProp" Target="../ctrlProps/ctrlProp715.xml"/><Relationship Id="rId72" Type="http://schemas.openxmlformats.org/officeDocument/2006/relationships/ctrlProp" Target="../ctrlProps/ctrlProp736.xml"/><Relationship Id="rId80" Type="http://schemas.openxmlformats.org/officeDocument/2006/relationships/ctrlProp" Target="../ctrlProps/ctrlProp744.xml"/><Relationship Id="rId85" Type="http://schemas.openxmlformats.org/officeDocument/2006/relationships/ctrlProp" Target="../ctrlProps/ctrlProp749.xml"/><Relationship Id="rId93" Type="http://schemas.openxmlformats.org/officeDocument/2006/relationships/ctrlProp" Target="../ctrlProps/ctrlProp757.xml"/><Relationship Id="rId98" Type="http://schemas.openxmlformats.org/officeDocument/2006/relationships/ctrlProp" Target="../ctrlProps/ctrlProp762.xml"/><Relationship Id="rId3" Type="http://schemas.openxmlformats.org/officeDocument/2006/relationships/vmlDrawing" Target="../drawings/vmlDrawing7.vml"/><Relationship Id="rId12" Type="http://schemas.openxmlformats.org/officeDocument/2006/relationships/ctrlProp" Target="../ctrlProps/ctrlProp676.xml"/><Relationship Id="rId17" Type="http://schemas.openxmlformats.org/officeDocument/2006/relationships/ctrlProp" Target="../ctrlProps/ctrlProp681.xml"/><Relationship Id="rId25" Type="http://schemas.openxmlformats.org/officeDocument/2006/relationships/ctrlProp" Target="../ctrlProps/ctrlProp689.xml"/><Relationship Id="rId33" Type="http://schemas.openxmlformats.org/officeDocument/2006/relationships/ctrlProp" Target="../ctrlProps/ctrlProp697.xml"/><Relationship Id="rId38" Type="http://schemas.openxmlformats.org/officeDocument/2006/relationships/ctrlProp" Target="../ctrlProps/ctrlProp702.xml"/><Relationship Id="rId46" Type="http://schemas.openxmlformats.org/officeDocument/2006/relationships/ctrlProp" Target="../ctrlProps/ctrlProp710.xml"/><Relationship Id="rId59" Type="http://schemas.openxmlformats.org/officeDocument/2006/relationships/ctrlProp" Target="../ctrlProps/ctrlProp723.xml"/><Relationship Id="rId67" Type="http://schemas.openxmlformats.org/officeDocument/2006/relationships/ctrlProp" Target="../ctrlProps/ctrlProp731.xml"/><Relationship Id="rId103" Type="http://schemas.openxmlformats.org/officeDocument/2006/relationships/ctrlProp" Target="../ctrlProps/ctrlProp767.xml"/><Relationship Id="rId20" Type="http://schemas.openxmlformats.org/officeDocument/2006/relationships/ctrlProp" Target="../ctrlProps/ctrlProp684.xml"/><Relationship Id="rId41" Type="http://schemas.openxmlformats.org/officeDocument/2006/relationships/ctrlProp" Target="../ctrlProps/ctrlProp705.xml"/><Relationship Id="rId54" Type="http://schemas.openxmlformats.org/officeDocument/2006/relationships/ctrlProp" Target="../ctrlProps/ctrlProp718.xml"/><Relationship Id="rId62" Type="http://schemas.openxmlformats.org/officeDocument/2006/relationships/ctrlProp" Target="../ctrlProps/ctrlProp726.xml"/><Relationship Id="rId70" Type="http://schemas.openxmlformats.org/officeDocument/2006/relationships/ctrlProp" Target="../ctrlProps/ctrlProp734.xml"/><Relationship Id="rId75" Type="http://schemas.openxmlformats.org/officeDocument/2006/relationships/ctrlProp" Target="../ctrlProps/ctrlProp739.xml"/><Relationship Id="rId83" Type="http://schemas.openxmlformats.org/officeDocument/2006/relationships/ctrlProp" Target="../ctrlProps/ctrlProp747.xml"/><Relationship Id="rId88" Type="http://schemas.openxmlformats.org/officeDocument/2006/relationships/ctrlProp" Target="../ctrlProps/ctrlProp752.xml"/><Relationship Id="rId91" Type="http://schemas.openxmlformats.org/officeDocument/2006/relationships/ctrlProp" Target="../ctrlProps/ctrlProp755.xml"/><Relationship Id="rId96" Type="http://schemas.openxmlformats.org/officeDocument/2006/relationships/ctrlProp" Target="../ctrlProps/ctrlProp760.xml"/><Relationship Id="rId1" Type="http://schemas.openxmlformats.org/officeDocument/2006/relationships/printerSettings" Target="../printerSettings/printerSettings8.bin"/><Relationship Id="rId6" Type="http://schemas.openxmlformats.org/officeDocument/2006/relationships/ctrlProp" Target="../ctrlProps/ctrlProp670.xml"/><Relationship Id="rId15" Type="http://schemas.openxmlformats.org/officeDocument/2006/relationships/ctrlProp" Target="../ctrlProps/ctrlProp679.xml"/><Relationship Id="rId23" Type="http://schemas.openxmlformats.org/officeDocument/2006/relationships/ctrlProp" Target="../ctrlProps/ctrlProp687.xml"/><Relationship Id="rId28" Type="http://schemas.openxmlformats.org/officeDocument/2006/relationships/ctrlProp" Target="../ctrlProps/ctrlProp692.xml"/><Relationship Id="rId36" Type="http://schemas.openxmlformats.org/officeDocument/2006/relationships/ctrlProp" Target="../ctrlProps/ctrlProp700.xml"/><Relationship Id="rId49" Type="http://schemas.openxmlformats.org/officeDocument/2006/relationships/ctrlProp" Target="../ctrlProps/ctrlProp713.xml"/><Relationship Id="rId57" Type="http://schemas.openxmlformats.org/officeDocument/2006/relationships/ctrlProp" Target="../ctrlProps/ctrlProp721.xml"/><Relationship Id="rId10" Type="http://schemas.openxmlformats.org/officeDocument/2006/relationships/ctrlProp" Target="../ctrlProps/ctrlProp674.xml"/><Relationship Id="rId31" Type="http://schemas.openxmlformats.org/officeDocument/2006/relationships/ctrlProp" Target="../ctrlProps/ctrlProp695.xml"/><Relationship Id="rId44" Type="http://schemas.openxmlformats.org/officeDocument/2006/relationships/ctrlProp" Target="../ctrlProps/ctrlProp708.xml"/><Relationship Id="rId52" Type="http://schemas.openxmlformats.org/officeDocument/2006/relationships/ctrlProp" Target="../ctrlProps/ctrlProp716.xml"/><Relationship Id="rId60" Type="http://schemas.openxmlformats.org/officeDocument/2006/relationships/ctrlProp" Target="../ctrlProps/ctrlProp724.xml"/><Relationship Id="rId65" Type="http://schemas.openxmlformats.org/officeDocument/2006/relationships/ctrlProp" Target="../ctrlProps/ctrlProp729.xml"/><Relationship Id="rId73" Type="http://schemas.openxmlformats.org/officeDocument/2006/relationships/ctrlProp" Target="../ctrlProps/ctrlProp737.xml"/><Relationship Id="rId78" Type="http://schemas.openxmlformats.org/officeDocument/2006/relationships/ctrlProp" Target="../ctrlProps/ctrlProp742.xml"/><Relationship Id="rId81" Type="http://schemas.openxmlformats.org/officeDocument/2006/relationships/ctrlProp" Target="../ctrlProps/ctrlProp745.xml"/><Relationship Id="rId86" Type="http://schemas.openxmlformats.org/officeDocument/2006/relationships/ctrlProp" Target="../ctrlProps/ctrlProp750.xml"/><Relationship Id="rId94" Type="http://schemas.openxmlformats.org/officeDocument/2006/relationships/ctrlProp" Target="../ctrlProps/ctrlProp758.xml"/><Relationship Id="rId99" Type="http://schemas.openxmlformats.org/officeDocument/2006/relationships/ctrlProp" Target="../ctrlProps/ctrlProp763.xml"/><Relationship Id="rId101" Type="http://schemas.openxmlformats.org/officeDocument/2006/relationships/ctrlProp" Target="../ctrlProps/ctrlProp765.xml"/><Relationship Id="rId4" Type="http://schemas.openxmlformats.org/officeDocument/2006/relationships/ctrlProp" Target="../ctrlProps/ctrlProp668.xml"/><Relationship Id="rId9" Type="http://schemas.openxmlformats.org/officeDocument/2006/relationships/ctrlProp" Target="../ctrlProps/ctrlProp673.xml"/><Relationship Id="rId13" Type="http://schemas.openxmlformats.org/officeDocument/2006/relationships/ctrlProp" Target="../ctrlProps/ctrlProp677.xml"/><Relationship Id="rId18" Type="http://schemas.openxmlformats.org/officeDocument/2006/relationships/ctrlProp" Target="../ctrlProps/ctrlProp682.xml"/><Relationship Id="rId39" Type="http://schemas.openxmlformats.org/officeDocument/2006/relationships/ctrlProp" Target="../ctrlProps/ctrlProp703.xml"/><Relationship Id="rId34" Type="http://schemas.openxmlformats.org/officeDocument/2006/relationships/ctrlProp" Target="../ctrlProps/ctrlProp698.xml"/><Relationship Id="rId50" Type="http://schemas.openxmlformats.org/officeDocument/2006/relationships/ctrlProp" Target="../ctrlProps/ctrlProp714.xml"/><Relationship Id="rId55" Type="http://schemas.openxmlformats.org/officeDocument/2006/relationships/ctrlProp" Target="../ctrlProps/ctrlProp719.xml"/><Relationship Id="rId76" Type="http://schemas.openxmlformats.org/officeDocument/2006/relationships/ctrlProp" Target="../ctrlProps/ctrlProp740.xml"/><Relationship Id="rId97" Type="http://schemas.openxmlformats.org/officeDocument/2006/relationships/ctrlProp" Target="../ctrlProps/ctrlProp761.xml"/><Relationship Id="rId104" Type="http://schemas.openxmlformats.org/officeDocument/2006/relationships/ctrlProp" Target="../ctrlProps/ctrlProp76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778.xml"/><Relationship Id="rId18" Type="http://schemas.openxmlformats.org/officeDocument/2006/relationships/ctrlProp" Target="../ctrlProps/ctrlProp783.xml"/><Relationship Id="rId26" Type="http://schemas.openxmlformats.org/officeDocument/2006/relationships/ctrlProp" Target="../ctrlProps/ctrlProp791.xml"/><Relationship Id="rId39" Type="http://schemas.openxmlformats.org/officeDocument/2006/relationships/ctrlProp" Target="../ctrlProps/ctrlProp804.xml"/><Relationship Id="rId3" Type="http://schemas.openxmlformats.org/officeDocument/2006/relationships/vmlDrawing" Target="../drawings/vmlDrawing8.vml"/><Relationship Id="rId21" Type="http://schemas.openxmlformats.org/officeDocument/2006/relationships/ctrlProp" Target="../ctrlProps/ctrlProp786.xml"/><Relationship Id="rId34" Type="http://schemas.openxmlformats.org/officeDocument/2006/relationships/ctrlProp" Target="../ctrlProps/ctrlProp799.xml"/><Relationship Id="rId42" Type="http://schemas.openxmlformats.org/officeDocument/2006/relationships/ctrlProp" Target="../ctrlProps/ctrlProp807.xml"/><Relationship Id="rId47" Type="http://schemas.openxmlformats.org/officeDocument/2006/relationships/ctrlProp" Target="../ctrlProps/ctrlProp812.xml"/><Relationship Id="rId7" Type="http://schemas.openxmlformats.org/officeDocument/2006/relationships/ctrlProp" Target="../ctrlProps/ctrlProp772.xml"/><Relationship Id="rId12" Type="http://schemas.openxmlformats.org/officeDocument/2006/relationships/ctrlProp" Target="../ctrlProps/ctrlProp777.xml"/><Relationship Id="rId17" Type="http://schemas.openxmlformats.org/officeDocument/2006/relationships/ctrlProp" Target="../ctrlProps/ctrlProp782.xml"/><Relationship Id="rId25" Type="http://schemas.openxmlformats.org/officeDocument/2006/relationships/ctrlProp" Target="../ctrlProps/ctrlProp790.xml"/><Relationship Id="rId33" Type="http://schemas.openxmlformats.org/officeDocument/2006/relationships/ctrlProp" Target="../ctrlProps/ctrlProp798.xml"/><Relationship Id="rId38" Type="http://schemas.openxmlformats.org/officeDocument/2006/relationships/ctrlProp" Target="../ctrlProps/ctrlProp803.xml"/><Relationship Id="rId46" Type="http://schemas.openxmlformats.org/officeDocument/2006/relationships/ctrlProp" Target="../ctrlProps/ctrlProp811.xml"/><Relationship Id="rId2" Type="http://schemas.openxmlformats.org/officeDocument/2006/relationships/drawing" Target="../drawings/drawing9.xml"/><Relationship Id="rId16" Type="http://schemas.openxmlformats.org/officeDocument/2006/relationships/ctrlProp" Target="../ctrlProps/ctrlProp781.xml"/><Relationship Id="rId20" Type="http://schemas.openxmlformats.org/officeDocument/2006/relationships/ctrlProp" Target="../ctrlProps/ctrlProp785.xml"/><Relationship Id="rId29" Type="http://schemas.openxmlformats.org/officeDocument/2006/relationships/ctrlProp" Target="../ctrlProps/ctrlProp794.xml"/><Relationship Id="rId41" Type="http://schemas.openxmlformats.org/officeDocument/2006/relationships/ctrlProp" Target="../ctrlProps/ctrlProp806.xml"/><Relationship Id="rId1" Type="http://schemas.openxmlformats.org/officeDocument/2006/relationships/printerSettings" Target="../printerSettings/printerSettings9.bin"/><Relationship Id="rId6" Type="http://schemas.openxmlformats.org/officeDocument/2006/relationships/ctrlProp" Target="../ctrlProps/ctrlProp771.xml"/><Relationship Id="rId11" Type="http://schemas.openxmlformats.org/officeDocument/2006/relationships/ctrlProp" Target="../ctrlProps/ctrlProp776.xml"/><Relationship Id="rId24" Type="http://schemas.openxmlformats.org/officeDocument/2006/relationships/ctrlProp" Target="../ctrlProps/ctrlProp789.xml"/><Relationship Id="rId32" Type="http://schemas.openxmlformats.org/officeDocument/2006/relationships/ctrlProp" Target="../ctrlProps/ctrlProp797.xml"/><Relationship Id="rId37" Type="http://schemas.openxmlformats.org/officeDocument/2006/relationships/ctrlProp" Target="../ctrlProps/ctrlProp802.xml"/><Relationship Id="rId40" Type="http://schemas.openxmlformats.org/officeDocument/2006/relationships/ctrlProp" Target="../ctrlProps/ctrlProp805.xml"/><Relationship Id="rId45" Type="http://schemas.openxmlformats.org/officeDocument/2006/relationships/ctrlProp" Target="../ctrlProps/ctrlProp810.xml"/><Relationship Id="rId5" Type="http://schemas.openxmlformats.org/officeDocument/2006/relationships/ctrlProp" Target="../ctrlProps/ctrlProp770.xml"/><Relationship Id="rId15" Type="http://schemas.openxmlformats.org/officeDocument/2006/relationships/ctrlProp" Target="../ctrlProps/ctrlProp780.xml"/><Relationship Id="rId23" Type="http://schemas.openxmlformats.org/officeDocument/2006/relationships/ctrlProp" Target="../ctrlProps/ctrlProp788.xml"/><Relationship Id="rId28" Type="http://schemas.openxmlformats.org/officeDocument/2006/relationships/ctrlProp" Target="../ctrlProps/ctrlProp793.xml"/><Relationship Id="rId36" Type="http://schemas.openxmlformats.org/officeDocument/2006/relationships/ctrlProp" Target="../ctrlProps/ctrlProp801.xml"/><Relationship Id="rId49" Type="http://schemas.openxmlformats.org/officeDocument/2006/relationships/ctrlProp" Target="../ctrlProps/ctrlProp814.xml"/><Relationship Id="rId10" Type="http://schemas.openxmlformats.org/officeDocument/2006/relationships/ctrlProp" Target="../ctrlProps/ctrlProp775.xml"/><Relationship Id="rId19" Type="http://schemas.openxmlformats.org/officeDocument/2006/relationships/ctrlProp" Target="../ctrlProps/ctrlProp784.xml"/><Relationship Id="rId31" Type="http://schemas.openxmlformats.org/officeDocument/2006/relationships/ctrlProp" Target="../ctrlProps/ctrlProp796.xml"/><Relationship Id="rId44" Type="http://schemas.openxmlformats.org/officeDocument/2006/relationships/ctrlProp" Target="../ctrlProps/ctrlProp809.xml"/><Relationship Id="rId4" Type="http://schemas.openxmlformats.org/officeDocument/2006/relationships/ctrlProp" Target="../ctrlProps/ctrlProp769.xml"/><Relationship Id="rId9" Type="http://schemas.openxmlformats.org/officeDocument/2006/relationships/ctrlProp" Target="../ctrlProps/ctrlProp774.xml"/><Relationship Id="rId14" Type="http://schemas.openxmlformats.org/officeDocument/2006/relationships/ctrlProp" Target="../ctrlProps/ctrlProp779.xml"/><Relationship Id="rId22" Type="http://schemas.openxmlformats.org/officeDocument/2006/relationships/ctrlProp" Target="../ctrlProps/ctrlProp787.xml"/><Relationship Id="rId27" Type="http://schemas.openxmlformats.org/officeDocument/2006/relationships/ctrlProp" Target="../ctrlProps/ctrlProp792.xml"/><Relationship Id="rId30" Type="http://schemas.openxmlformats.org/officeDocument/2006/relationships/ctrlProp" Target="../ctrlProps/ctrlProp795.xml"/><Relationship Id="rId35" Type="http://schemas.openxmlformats.org/officeDocument/2006/relationships/ctrlProp" Target="../ctrlProps/ctrlProp800.xml"/><Relationship Id="rId43" Type="http://schemas.openxmlformats.org/officeDocument/2006/relationships/ctrlProp" Target="../ctrlProps/ctrlProp808.xml"/><Relationship Id="rId48" Type="http://schemas.openxmlformats.org/officeDocument/2006/relationships/ctrlProp" Target="../ctrlProps/ctrlProp813.xml"/><Relationship Id="rId8" Type="http://schemas.openxmlformats.org/officeDocument/2006/relationships/ctrlProp" Target="../ctrlProps/ctrlProp77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436F81"/>
  </sheetPr>
  <dimension ref="B1:L119"/>
  <sheetViews>
    <sheetView showGridLines="0" tabSelected="1" zoomScaleNormal="100" workbookViewId="0">
      <selection activeCell="C11" sqref="C11"/>
    </sheetView>
  </sheetViews>
  <sheetFormatPr baseColWidth="10" defaultRowHeight="14.4" x14ac:dyDescent="0.3"/>
  <cols>
    <col min="1" max="1" width="7.44140625" customWidth="1"/>
    <col min="2" max="2" width="48.88671875" style="1" customWidth="1"/>
    <col min="3" max="5" width="37.6640625" style="1" customWidth="1"/>
    <col min="6" max="9" width="15.6640625" style="53" customWidth="1"/>
    <col min="10" max="10" width="18" style="53" customWidth="1"/>
    <col min="11" max="11" width="19.5546875" style="1" customWidth="1"/>
    <col min="12" max="12" width="11.5546875" style="1"/>
    <col min="19" max="19" width="9.5546875" customWidth="1"/>
    <col min="20" max="20" width="7.5546875" customWidth="1"/>
    <col min="21" max="21" width="29.6640625" bestFit="1" customWidth="1"/>
  </cols>
  <sheetData>
    <row r="1" spans="2:12" ht="15" customHeight="1" x14ac:dyDescent="0.3"/>
    <row r="2" spans="2:12" ht="21" customHeight="1" thickBot="1" x14ac:dyDescent="0.45">
      <c r="B2" s="91" t="s">
        <v>19</v>
      </c>
      <c r="C2" s="88"/>
      <c r="D2" s="88"/>
      <c r="E2" s="88"/>
      <c r="F2" s="98"/>
      <c r="G2" s="98"/>
      <c r="H2" s="98"/>
      <c r="I2" s="98"/>
      <c r="J2" s="98"/>
      <c r="L2"/>
    </row>
    <row r="3" spans="2:12" ht="15" customHeight="1" thickTop="1" x14ac:dyDescent="0.4">
      <c r="B3" s="125"/>
      <c r="C3" s="126"/>
      <c r="D3" s="126"/>
      <c r="E3" s="126"/>
      <c r="F3" s="98"/>
      <c r="G3" s="98"/>
      <c r="H3" s="98"/>
      <c r="I3" s="98"/>
      <c r="J3" s="98"/>
      <c r="L3"/>
    </row>
    <row r="4" spans="2:12" ht="15" customHeight="1" thickBot="1" x14ac:dyDescent="0.35">
      <c r="B4" s="92" t="s">
        <v>104</v>
      </c>
      <c r="C4" s="89"/>
      <c r="D4" s="89"/>
      <c r="E4" s="89"/>
      <c r="F4" s="99"/>
      <c r="I4" s="50"/>
      <c r="J4" s="50"/>
      <c r="K4"/>
      <c r="L4"/>
    </row>
    <row r="5" spans="2:12" ht="15" customHeight="1" thickTop="1" thickBot="1" x14ac:dyDescent="0.45">
      <c r="B5" s="125"/>
      <c r="C5" s="126"/>
      <c r="D5" s="126"/>
      <c r="E5" s="126"/>
      <c r="F5" s="98"/>
      <c r="G5" s="98"/>
      <c r="H5" s="98"/>
      <c r="I5" s="98"/>
      <c r="J5" s="98"/>
      <c r="L5"/>
    </row>
    <row r="6" spans="2:12" ht="250.2" customHeight="1" thickBot="1" x14ac:dyDescent="0.45">
      <c r="B6" s="325" t="s">
        <v>106</v>
      </c>
      <c r="C6" s="326"/>
      <c r="D6" s="326"/>
      <c r="E6" s="327"/>
      <c r="F6" s="98"/>
      <c r="G6" s="98"/>
      <c r="H6" s="98"/>
      <c r="I6" s="98"/>
      <c r="J6" s="98"/>
      <c r="L6"/>
    </row>
    <row r="7" spans="2:12" ht="15" customHeight="1" x14ac:dyDescent="0.3">
      <c r="F7" s="54"/>
      <c r="G7" s="54"/>
      <c r="H7" s="54"/>
      <c r="I7" s="54"/>
      <c r="K7"/>
      <c r="L7"/>
    </row>
    <row r="8" spans="2:12" ht="15" customHeight="1" x14ac:dyDescent="0.3">
      <c r="F8" s="54"/>
      <c r="G8" s="54"/>
      <c r="H8" s="54"/>
      <c r="I8" s="54"/>
      <c r="K8"/>
      <c r="L8"/>
    </row>
    <row r="9" spans="2:12" ht="15" customHeight="1" thickBot="1" x14ac:dyDescent="0.35">
      <c r="B9" s="92" t="s">
        <v>81</v>
      </c>
      <c r="C9" s="89"/>
      <c r="D9" s="89"/>
      <c r="E9" s="89"/>
      <c r="F9" s="99"/>
      <c r="I9" s="50"/>
      <c r="J9" s="50"/>
      <c r="K9"/>
      <c r="L9"/>
    </row>
    <row r="10" spans="2:12" ht="15" customHeight="1" thickTop="1" x14ac:dyDescent="0.3">
      <c r="F10" s="54"/>
      <c r="G10" s="54"/>
      <c r="H10" s="54"/>
      <c r="I10" s="54"/>
      <c r="K10"/>
      <c r="L10"/>
    </row>
    <row r="11" spans="2:12" x14ac:dyDescent="0.3">
      <c r="B11" s="31" t="s">
        <v>65</v>
      </c>
      <c r="C11" s="97" t="s">
        <v>67</v>
      </c>
      <c r="D11" s="62" t="s">
        <v>66</v>
      </c>
      <c r="E11" s="294">
        <f ca="1">TODAY()</f>
        <v>44789</v>
      </c>
      <c r="J11" s="50"/>
      <c r="K11"/>
      <c r="L11"/>
    </row>
    <row r="12" spans="2:12" ht="15" thickBot="1" x14ac:dyDescent="0.35">
      <c r="J12" s="50"/>
      <c r="K12"/>
      <c r="L12"/>
    </row>
    <row r="13" spans="2:12" s="23" customFormat="1" ht="15" thickBot="1" x14ac:dyDescent="0.35">
      <c r="B13" s="94" t="s">
        <v>30</v>
      </c>
      <c r="C13" s="95" t="s">
        <v>0</v>
      </c>
      <c r="D13" s="95" t="s">
        <v>18</v>
      </c>
      <c r="E13" s="96" t="s">
        <v>24</v>
      </c>
      <c r="F13" s="28" t="s">
        <v>62</v>
      </c>
      <c r="G13" s="50"/>
      <c r="H13" s="50"/>
      <c r="I13" s="50"/>
    </row>
    <row r="14" spans="2:12" s="23" customFormat="1" ht="14.4" customHeight="1" x14ac:dyDescent="0.3">
      <c r="B14" s="121" t="s">
        <v>34</v>
      </c>
      <c r="C14" s="6" t="str">
        <f>Materialausnutzung_Bewertung</f>
        <v>-</v>
      </c>
      <c r="D14" s="7" t="str">
        <f t="shared" ref="D14:D21" si="0">IFERROR(VLOOKUP(ROUND(C14,0),Einstufung,2),"-")</f>
        <v>-</v>
      </c>
      <c r="E14" s="8">
        <f>Materialausnutzung_Bearbeitungsgrad</f>
        <v>0</v>
      </c>
      <c r="F14" s="29" t="e">
        <f t="shared" ref="F14:F21" si="1">IF(ISNUMBER(C14),C14,NA())</f>
        <v>#N/A</v>
      </c>
      <c r="G14" s="53"/>
      <c r="H14" s="50"/>
      <c r="I14" s="50"/>
      <c r="J14" s="50"/>
    </row>
    <row r="15" spans="2:12" s="23" customFormat="1" x14ac:dyDescent="0.3">
      <c r="B15" s="122" t="s">
        <v>23</v>
      </c>
      <c r="C15" s="11" t="str">
        <f>Abfall_Bewertung</f>
        <v>-</v>
      </c>
      <c r="D15" s="11" t="str">
        <f t="shared" si="0"/>
        <v>-</v>
      </c>
      <c r="E15" s="12">
        <f>Abfall_Bearbeitungsgrad</f>
        <v>0</v>
      </c>
      <c r="F15" s="29" t="e">
        <f t="shared" si="1"/>
        <v>#N/A</v>
      </c>
      <c r="G15" s="53"/>
      <c r="H15" s="50"/>
      <c r="I15" s="50"/>
      <c r="J15" s="50"/>
    </row>
    <row r="16" spans="2:12" s="23" customFormat="1" x14ac:dyDescent="0.3">
      <c r="B16" s="123" t="s">
        <v>10</v>
      </c>
      <c r="C16" s="9" t="str">
        <f>Lieferketten_Bewertung</f>
        <v>-</v>
      </c>
      <c r="D16" s="2" t="str">
        <f t="shared" si="0"/>
        <v>-</v>
      </c>
      <c r="E16" s="10">
        <f>Lieferketten_Bearbeitungsgrad</f>
        <v>0</v>
      </c>
      <c r="F16" s="29" t="e">
        <f t="shared" si="1"/>
        <v>#N/A</v>
      </c>
      <c r="G16" s="53"/>
      <c r="H16" s="50"/>
      <c r="I16" s="50"/>
      <c r="J16" s="50"/>
    </row>
    <row r="17" spans="2:12" s="23" customFormat="1" x14ac:dyDescent="0.3">
      <c r="B17" s="122" t="s">
        <v>9</v>
      </c>
      <c r="C17" s="11" t="str">
        <f>Produktdesign_Bewertung</f>
        <v>-</v>
      </c>
      <c r="D17" s="13" t="str">
        <f>IFERROR(VLOOKUP(ROUND(C17,0),Einstufung,2),"-")</f>
        <v>-</v>
      </c>
      <c r="E17" s="12">
        <f>Produktdesign_Bearbeitungsgrad</f>
        <v>0</v>
      </c>
      <c r="F17" s="29" t="e">
        <f t="shared" si="1"/>
        <v>#N/A</v>
      </c>
      <c r="G17" s="53"/>
      <c r="H17" s="50"/>
      <c r="I17" s="50"/>
      <c r="J17" s="50"/>
    </row>
    <row r="18" spans="2:12" s="23" customFormat="1" x14ac:dyDescent="0.3">
      <c r="B18" s="123" t="s">
        <v>8</v>
      </c>
      <c r="C18" s="9" t="str">
        <f>Verpackung_Bewertung</f>
        <v>-</v>
      </c>
      <c r="D18" s="2" t="str">
        <f t="shared" si="0"/>
        <v>-</v>
      </c>
      <c r="E18" s="10">
        <f>Verpackung_Bearbeitungsgrad</f>
        <v>0</v>
      </c>
      <c r="F18" s="29" t="e">
        <f t="shared" si="1"/>
        <v>#N/A</v>
      </c>
      <c r="G18" s="53"/>
      <c r="H18" s="50"/>
      <c r="I18" s="50"/>
      <c r="J18" s="50"/>
    </row>
    <row r="19" spans="2:12" s="23" customFormat="1" x14ac:dyDescent="0.3">
      <c r="B19" s="122" t="s">
        <v>21</v>
      </c>
      <c r="C19" s="11" t="str">
        <f>Logistik_Bewertung</f>
        <v>-</v>
      </c>
      <c r="D19" s="13" t="str">
        <f t="shared" si="0"/>
        <v>-</v>
      </c>
      <c r="E19" s="12">
        <f>Logistik_Bearbeitungsgrad</f>
        <v>0</v>
      </c>
      <c r="F19" s="29" t="e">
        <f t="shared" si="1"/>
        <v>#N/A</v>
      </c>
      <c r="G19" s="53"/>
      <c r="H19" s="50"/>
      <c r="I19" s="50"/>
      <c r="J19" s="50"/>
    </row>
    <row r="20" spans="2:12" s="23" customFormat="1" x14ac:dyDescent="0.3">
      <c r="B20" s="123" t="s">
        <v>20</v>
      </c>
      <c r="C20" s="9" t="str">
        <f>Arbeitsabläufe_Bewertung</f>
        <v>-</v>
      </c>
      <c r="D20" s="2" t="str">
        <f t="shared" si="0"/>
        <v>-</v>
      </c>
      <c r="E20" s="10">
        <f>Arbeitsabläufe_Bearbeitungsgrad</f>
        <v>0</v>
      </c>
      <c r="F20" s="30" t="e">
        <f t="shared" si="1"/>
        <v>#N/A</v>
      </c>
      <c r="G20" s="53"/>
      <c r="H20" s="53"/>
      <c r="I20" s="53"/>
      <c r="J20" s="53"/>
    </row>
    <row r="21" spans="2:12" s="23" customFormat="1" ht="15" thickBot="1" x14ac:dyDescent="0.35">
      <c r="B21" s="124" t="s">
        <v>22</v>
      </c>
      <c r="C21" s="14" t="str">
        <f>Digitalisierung_Bewertung</f>
        <v>-</v>
      </c>
      <c r="D21" s="15" t="str">
        <f t="shared" si="0"/>
        <v>-</v>
      </c>
      <c r="E21" s="16">
        <f>Digitalisierung_Bearbeitungsgrad</f>
        <v>0</v>
      </c>
      <c r="F21" s="30" t="e">
        <f t="shared" si="1"/>
        <v>#N/A</v>
      </c>
      <c r="G21" s="53"/>
      <c r="H21" s="53"/>
      <c r="I21" s="53"/>
      <c r="J21" s="53"/>
    </row>
    <row r="22" spans="2:12" s="23" customFormat="1" x14ac:dyDescent="0.3">
      <c r="B22" s="128"/>
      <c r="C22" s="129"/>
      <c r="D22" s="129"/>
      <c r="E22" s="130"/>
      <c r="F22" s="53"/>
      <c r="G22" s="53"/>
      <c r="H22" s="53"/>
      <c r="I22" s="53"/>
      <c r="J22" s="53"/>
    </row>
    <row r="23" spans="2:12" s="64" customFormat="1" x14ac:dyDescent="0.3">
      <c r="B23" s="133"/>
      <c r="C23" s="134"/>
      <c r="D23" s="134"/>
      <c r="E23" s="135"/>
      <c r="F23" s="1"/>
      <c r="G23" s="1"/>
      <c r="H23" s="1"/>
      <c r="I23" s="1"/>
      <c r="J23" s="1"/>
    </row>
    <row r="24" spans="2:12" s="64" customFormat="1" x14ac:dyDescent="0.3">
      <c r="B24" s="105"/>
      <c r="C24" s="43"/>
      <c r="D24" s="106"/>
      <c r="E24" s="46"/>
      <c r="F24" s="1"/>
      <c r="G24" s="1"/>
      <c r="H24" s="1"/>
      <c r="I24" s="1"/>
      <c r="J24" s="1"/>
    </row>
    <row r="25" spans="2:12" s="64" customFormat="1" x14ac:dyDescent="0.3">
      <c r="B25" s="136"/>
      <c r="C25" s="137"/>
      <c r="D25" s="137"/>
      <c r="E25" s="137"/>
      <c r="F25" s="1"/>
      <c r="G25" s="1"/>
      <c r="H25" s="1"/>
      <c r="I25" s="1"/>
      <c r="J25" s="1"/>
      <c r="K25" s="1"/>
      <c r="L25" s="1"/>
    </row>
    <row r="26" spans="2:12" s="64" customFormat="1" ht="15" customHeight="1" x14ac:dyDescent="0.3">
      <c r="B26" s="324"/>
      <c r="C26" s="324"/>
      <c r="D26" s="324"/>
      <c r="E26" s="324"/>
      <c r="F26" s="1"/>
      <c r="G26" s="1"/>
      <c r="H26" s="1"/>
      <c r="I26" s="1"/>
      <c r="J26" s="1"/>
      <c r="K26" s="1"/>
      <c r="L26" s="1"/>
    </row>
    <row r="27" spans="2:12" s="64" customFormat="1" x14ac:dyDescent="0.3">
      <c r="B27" s="324"/>
      <c r="C27" s="324"/>
      <c r="D27" s="324"/>
      <c r="E27" s="324"/>
      <c r="F27" s="1"/>
      <c r="G27" s="1"/>
      <c r="H27" s="1"/>
      <c r="I27" s="1"/>
      <c r="J27" s="1"/>
      <c r="K27" s="1"/>
      <c r="L27" s="1"/>
    </row>
    <row r="28" spans="2:12" s="64" customFormat="1" ht="15" customHeight="1" x14ac:dyDescent="0.3">
      <c r="B28" s="324"/>
      <c r="C28" s="324"/>
      <c r="D28" s="324"/>
      <c r="E28" s="324"/>
      <c r="F28" s="1"/>
      <c r="G28" s="1"/>
      <c r="H28" s="1"/>
      <c r="I28" s="1"/>
      <c r="J28" s="1"/>
      <c r="K28" s="1"/>
      <c r="L28" s="1"/>
    </row>
    <row r="29" spans="2:12" s="64" customFormat="1" x14ac:dyDescent="0.3">
      <c r="B29" s="324"/>
      <c r="C29" s="324"/>
      <c r="D29" s="324"/>
      <c r="E29" s="324"/>
      <c r="F29" s="1"/>
      <c r="G29" s="1"/>
      <c r="H29" s="1"/>
      <c r="I29" s="1"/>
      <c r="J29" s="1"/>
      <c r="K29" s="1"/>
      <c r="L29" s="1"/>
    </row>
    <row r="30" spans="2:12" s="64" customFormat="1" x14ac:dyDescent="0.3">
      <c r="B30" s="1"/>
      <c r="C30" s="1"/>
      <c r="D30" s="1"/>
      <c r="E30" s="1"/>
      <c r="F30" s="1"/>
      <c r="G30" s="1"/>
      <c r="H30" s="1"/>
      <c r="I30" s="1"/>
      <c r="J30" s="1"/>
      <c r="K30" s="1"/>
      <c r="L30" s="1"/>
    </row>
    <row r="31" spans="2:12" s="64" customFormat="1" x14ac:dyDescent="0.3">
      <c r="B31" s="1"/>
      <c r="C31" s="1"/>
      <c r="D31" s="1"/>
      <c r="E31" s="1"/>
      <c r="F31" s="1"/>
      <c r="G31" s="1"/>
      <c r="H31" s="1"/>
      <c r="I31" s="1"/>
      <c r="J31" s="1"/>
      <c r="K31" s="1"/>
      <c r="L31" s="1"/>
    </row>
    <row r="32" spans="2:12" s="64" customFormat="1" x14ac:dyDescent="0.3">
      <c r="B32" s="40"/>
      <c r="C32" s="127"/>
      <c r="D32" s="127"/>
      <c r="E32" s="127"/>
      <c r="F32" s="1"/>
      <c r="G32" s="1"/>
      <c r="H32" s="1"/>
      <c r="I32" s="1"/>
      <c r="J32" s="1"/>
      <c r="K32" s="1"/>
      <c r="L32" s="1"/>
    </row>
    <row r="33" spans="2:12" s="64" customFormat="1" x14ac:dyDescent="0.3">
      <c r="D33" s="131"/>
      <c r="E33" s="131"/>
      <c r="F33" s="131"/>
    </row>
    <row r="34" spans="2:12" s="64" customFormat="1" x14ac:dyDescent="0.3">
      <c r="B34" s="63"/>
      <c r="C34" s="63"/>
      <c r="D34" s="63"/>
      <c r="E34" s="63"/>
      <c r="F34" s="63"/>
      <c r="G34" s="1"/>
      <c r="H34" s="1"/>
      <c r="I34" s="1"/>
      <c r="J34" s="1"/>
      <c r="K34" s="1"/>
      <c r="L34" s="1"/>
    </row>
    <row r="35" spans="2:12" s="50" customFormat="1" x14ac:dyDescent="0.3">
      <c r="C35" s="54">
        <v>1.5</v>
      </c>
      <c r="D35" s="54">
        <v>2.5</v>
      </c>
      <c r="E35" s="54">
        <v>3.5</v>
      </c>
      <c r="F35" s="54">
        <v>4.5</v>
      </c>
    </row>
    <row r="36" spans="2:12" s="50" customFormat="1" x14ac:dyDescent="0.3">
      <c r="B36" s="54">
        <v>0.5</v>
      </c>
      <c r="C36" s="54">
        <v>1.5</v>
      </c>
      <c r="D36" s="54">
        <v>2.5</v>
      </c>
      <c r="E36" s="54">
        <v>3.5</v>
      </c>
      <c r="F36" s="54">
        <v>4.5</v>
      </c>
    </row>
    <row r="37" spans="2:12" s="50" customFormat="1" x14ac:dyDescent="0.3">
      <c r="B37" s="54">
        <v>0.5</v>
      </c>
      <c r="C37" s="54">
        <v>1.5</v>
      </c>
      <c r="D37" s="54">
        <v>2.5</v>
      </c>
      <c r="E37" s="54">
        <v>3.5</v>
      </c>
      <c r="F37" s="54">
        <v>4.5</v>
      </c>
    </row>
    <row r="38" spans="2:12" s="56" customFormat="1" x14ac:dyDescent="0.3">
      <c r="B38" s="55">
        <v>0.5</v>
      </c>
      <c r="C38" s="55">
        <v>1.5</v>
      </c>
      <c r="D38" s="55">
        <v>2.5</v>
      </c>
      <c r="E38" s="55">
        <v>3.5</v>
      </c>
      <c r="F38" s="55">
        <v>4.5</v>
      </c>
    </row>
    <row r="39" spans="2:12" s="56" customFormat="1" x14ac:dyDescent="0.3">
      <c r="B39" s="55">
        <v>0.5</v>
      </c>
      <c r="C39" s="55">
        <v>1.5</v>
      </c>
      <c r="D39" s="55">
        <v>2.5</v>
      </c>
      <c r="E39" s="55">
        <v>3.5</v>
      </c>
      <c r="F39" s="55">
        <v>4.5</v>
      </c>
    </row>
    <row r="40" spans="2:12" s="56" customFormat="1" x14ac:dyDescent="0.3">
      <c r="B40" s="55">
        <v>0.5</v>
      </c>
      <c r="C40" s="55">
        <v>1.5</v>
      </c>
      <c r="D40" s="55">
        <v>2.5</v>
      </c>
      <c r="E40" s="55">
        <v>3.5</v>
      </c>
      <c r="F40" s="55">
        <v>4.5</v>
      </c>
    </row>
    <row r="41" spans="2:12" s="56" customFormat="1" x14ac:dyDescent="0.3">
      <c r="B41" s="55">
        <v>0.5</v>
      </c>
      <c r="C41" s="55">
        <v>1.5</v>
      </c>
      <c r="D41" s="55">
        <v>2.5</v>
      </c>
      <c r="E41" s="55">
        <v>3.5</v>
      </c>
      <c r="F41" s="55">
        <v>4.5</v>
      </c>
    </row>
    <row r="42" spans="2:12" s="56" customFormat="1" x14ac:dyDescent="0.3">
      <c r="B42" s="55">
        <v>0.5</v>
      </c>
      <c r="C42" s="55">
        <v>1.5</v>
      </c>
      <c r="D42" s="55">
        <v>2.5</v>
      </c>
      <c r="E42" s="55">
        <v>3.5</v>
      </c>
      <c r="F42" s="55">
        <v>4.5</v>
      </c>
    </row>
    <row r="43" spans="2:12" s="56" customFormat="1" x14ac:dyDescent="0.3">
      <c r="B43" s="55">
        <v>0.5</v>
      </c>
      <c r="C43" s="55">
        <v>1.5</v>
      </c>
      <c r="D43" s="55">
        <v>2.5</v>
      </c>
      <c r="E43" s="55">
        <v>3.5</v>
      </c>
      <c r="F43" s="55">
        <v>4.5</v>
      </c>
    </row>
    <row r="44" spans="2:12" s="56" customFormat="1" x14ac:dyDescent="0.3">
      <c r="B44" s="55">
        <v>0.5</v>
      </c>
      <c r="C44" s="55">
        <v>1.5</v>
      </c>
      <c r="D44" s="55">
        <v>2.5</v>
      </c>
      <c r="E44" s="55">
        <v>3.5</v>
      </c>
      <c r="F44" s="55">
        <v>4.5</v>
      </c>
    </row>
    <row r="45" spans="2:12" s="56" customFormat="1" x14ac:dyDescent="0.3">
      <c r="B45" s="55">
        <v>0.5</v>
      </c>
      <c r="C45" s="55">
        <v>1.5</v>
      </c>
      <c r="D45" s="55">
        <v>2.5</v>
      </c>
      <c r="E45" s="55">
        <v>3.5</v>
      </c>
      <c r="F45" s="55">
        <v>4.5</v>
      </c>
    </row>
    <row r="46" spans="2:12" s="56" customFormat="1" x14ac:dyDescent="0.3">
      <c r="B46" s="55"/>
      <c r="C46" s="55"/>
      <c r="D46" s="55"/>
      <c r="E46" s="55"/>
      <c r="F46" s="55"/>
    </row>
    <row r="47" spans="2:12" s="56" customFormat="1" x14ac:dyDescent="0.3">
      <c r="B47" s="55" t="s">
        <v>6</v>
      </c>
      <c r="C47" s="55" t="str">
        <f>"Readiness-Check Material- und Rohstoffeffizienz"</f>
        <v>Readiness-Check Material- und Rohstoffeffizienz</v>
      </c>
      <c r="D47" s="55"/>
      <c r="E47" s="55"/>
      <c r="F47" s="55"/>
    </row>
    <row r="48" spans="2:12" s="56" customFormat="1" x14ac:dyDescent="0.3">
      <c r="B48" s="55"/>
      <c r="C48" s="55" t="str">
        <f ca="1">"durchgeführt am "&amp;E11</f>
        <v>durchgeführt am 44789</v>
      </c>
      <c r="D48" s="55"/>
      <c r="E48" s="55"/>
      <c r="F48" s="55"/>
    </row>
    <row r="49" spans="2:12" s="56" customFormat="1" x14ac:dyDescent="0.3">
      <c r="B49" s="57" t="s">
        <v>11</v>
      </c>
      <c r="C49" s="57"/>
      <c r="D49" s="55"/>
      <c r="E49" s="55"/>
      <c r="F49" s="55"/>
    </row>
    <row r="50" spans="2:12" s="56" customFormat="1" x14ac:dyDescent="0.3">
      <c r="B50" s="55"/>
      <c r="C50" s="55"/>
      <c r="D50" s="55"/>
      <c r="E50" s="55"/>
      <c r="F50" s="55"/>
    </row>
    <row r="51" spans="2:12" s="56" customFormat="1" x14ac:dyDescent="0.3">
      <c r="B51" s="58" t="s">
        <v>26</v>
      </c>
      <c r="C51" s="58" t="s">
        <v>1</v>
      </c>
      <c r="D51" s="59"/>
      <c r="E51" s="58" t="s">
        <v>33</v>
      </c>
      <c r="F51" s="58" t="s">
        <v>18</v>
      </c>
      <c r="G51" s="58" t="s">
        <v>56</v>
      </c>
    </row>
    <row r="52" spans="2:12" s="56" customFormat="1" x14ac:dyDescent="0.3">
      <c r="B52" s="60" t="s">
        <v>5</v>
      </c>
      <c r="C52" s="61">
        <v>0</v>
      </c>
      <c r="D52" s="59"/>
      <c r="E52" s="61">
        <v>1</v>
      </c>
      <c r="F52" s="60" t="s">
        <v>105</v>
      </c>
      <c r="G52" s="60" t="s">
        <v>82</v>
      </c>
    </row>
    <row r="53" spans="2:12" s="56" customFormat="1" x14ac:dyDescent="0.3">
      <c r="B53" s="60" t="s">
        <v>12</v>
      </c>
      <c r="C53" s="61">
        <v>1</v>
      </c>
      <c r="D53" s="59"/>
      <c r="E53" s="61">
        <v>2</v>
      </c>
      <c r="F53" s="60" t="s">
        <v>55</v>
      </c>
      <c r="G53" s="60" t="s">
        <v>83</v>
      </c>
    </row>
    <row r="54" spans="2:12" s="56" customFormat="1" x14ac:dyDescent="0.3">
      <c r="B54" s="60" t="s">
        <v>13</v>
      </c>
      <c r="C54" s="61">
        <v>1</v>
      </c>
      <c r="D54" s="59"/>
      <c r="E54" s="61">
        <v>3</v>
      </c>
      <c r="F54" s="60" t="s">
        <v>3</v>
      </c>
      <c r="G54" s="60" t="s">
        <v>84</v>
      </c>
    </row>
    <row r="55" spans="2:12" s="56" customFormat="1" x14ac:dyDescent="0.3">
      <c r="B55" s="60" t="s">
        <v>14</v>
      </c>
      <c r="C55" s="61">
        <v>1</v>
      </c>
      <c r="D55" s="59"/>
      <c r="E55" s="61">
        <v>4</v>
      </c>
      <c r="F55" s="60" t="s">
        <v>2</v>
      </c>
      <c r="G55" s="60" t="s">
        <v>85</v>
      </c>
    </row>
    <row r="56" spans="2:12" s="56" customFormat="1" x14ac:dyDescent="0.3">
      <c r="B56" s="59"/>
      <c r="C56" s="59"/>
      <c r="D56" s="59"/>
      <c r="E56" s="61">
        <v>5</v>
      </c>
      <c r="F56" s="60" t="s">
        <v>4</v>
      </c>
      <c r="G56" s="60" t="s">
        <v>86</v>
      </c>
      <c r="H56" s="59"/>
      <c r="I56" s="59"/>
      <c r="J56" s="59"/>
      <c r="K56" s="59"/>
      <c r="L56" s="59"/>
    </row>
    <row r="57" spans="2:12" s="56" customFormat="1" x14ac:dyDescent="0.3">
      <c r="B57" s="59"/>
      <c r="C57" s="59"/>
      <c r="D57" s="59"/>
      <c r="E57" s="59"/>
      <c r="F57" s="59"/>
      <c r="G57" s="59"/>
      <c r="H57" s="59"/>
      <c r="I57" s="59"/>
      <c r="J57" s="59"/>
      <c r="K57" s="59"/>
      <c r="L57" s="59"/>
    </row>
    <row r="58" spans="2:12" s="56" customFormat="1" x14ac:dyDescent="0.3">
      <c r="B58" s="59"/>
      <c r="C58" s="59"/>
      <c r="D58" s="59"/>
      <c r="E58" s="59"/>
      <c r="F58" s="59"/>
      <c r="G58" s="59"/>
      <c r="H58" s="59"/>
      <c r="I58" s="59"/>
      <c r="J58" s="59"/>
      <c r="K58" s="59"/>
      <c r="L58" s="59"/>
    </row>
    <row r="59" spans="2:12" s="56" customFormat="1" x14ac:dyDescent="0.3">
      <c r="B59" s="59"/>
      <c r="C59" s="59"/>
      <c r="D59" s="59"/>
      <c r="E59" s="59"/>
      <c r="F59" s="59"/>
      <c r="G59" s="59"/>
      <c r="H59" s="59"/>
      <c r="I59" s="59"/>
      <c r="J59" s="59"/>
      <c r="K59" s="59"/>
      <c r="L59" s="59"/>
    </row>
    <row r="60" spans="2:12" s="56" customFormat="1" x14ac:dyDescent="0.3">
      <c r="B60" s="59"/>
      <c r="C60" s="59"/>
      <c r="D60" s="59"/>
      <c r="E60" s="59"/>
      <c r="F60" s="59"/>
      <c r="G60" s="59"/>
      <c r="H60" s="59"/>
      <c r="I60" s="59"/>
      <c r="J60" s="59"/>
      <c r="K60" s="59"/>
      <c r="L60" s="59"/>
    </row>
    <row r="61" spans="2:12" s="56" customFormat="1" x14ac:dyDescent="0.3">
      <c r="B61" s="59"/>
      <c r="C61" s="59"/>
      <c r="D61" s="59"/>
      <c r="E61" s="59"/>
      <c r="F61" s="59"/>
      <c r="G61" s="59"/>
      <c r="H61" s="59"/>
      <c r="I61" s="59"/>
      <c r="J61" s="59"/>
      <c r="K61" s="59"/>
      <c r="L61" s="59"/>
    </row>
    <row r="62" spans="2:12" s="84" customFormat="1" x14ac:dyDescent="0.3">
      <c r="B62" s="132"/>
      <c r="C62" s="132"/>
      <c r="D62" s="132"/>
      <c r="E62" s="132"/>
      <c r="F62" s="132"/>
      <c r="G62" s="132"/>
      <c r="H62" s="132"/>
      <c r="I62" s="132"/>
      <c r="J62" s="132"/>
      <c r="K62" s="132"/>
      <c r="L62" s="132"/>
    </row>
    <row r="63" spans="2:12" s="64" customFormat="1" x14ac:dyDescent="0.3">
      <c r="B63" s="1"/>
      <c r="C63" s="1"/>
      <c r="D63" s="1"/>
      <c r="E63" s="1"/>
      <c r="F63" s="1"/>
      <c r="G63" s="1"/>
      <c r="H63" s="1"/>
      <c r="I63" s="1"/>
      <c r="J63" s="1"/>
      <c r="K63" s="1"/>
      <c r="L63" s="1"/>
    </row>
    <row r="64" spans="2:12" s="64" customFormat="1" x14ac:dyDescent="0.3">
      <c r="B64" s="1"/>
      <c r="C64" s="1"/>
      <c r="D64" s="1"/>
      <c r="E64" s="1"/>
      <c r="F64" s="1"/>
      <c r="G64" s="1"/>
      <c r="H64" s="1"/>
      <c r="I64" s="1"/>
      <c r="J64" s="1"/>
      <c r="K64" s="1"/>
      <c r="L64" s="1"/>
    </row>
    <row r="65" spans="2:12" s="64" customFormat="1" x14ac:dyDescent="0.3">
      <c r="B65" s="1"/>
      <c r="C65" s="1"/>
      <c r="D65" s="1"/>
      <c r="E65" s="1"/>
      <c r="F65" s="1"/>
      <c r="G65" s="1"/>
      <c r="H65" s="1"/>
      <c r="I65" s="1"/>
      <c r="J65" s="1"/>
      <c r="K65" s="1"/>
      <c r="L65" s="1"/>
    </row>
    <row r="66" spans="2:12" s="64" customFormat="1" x14ac:dyDescent="0.3">
      <c r="B66" s="1"/>
      <c r="C66" s="1"/>
      <c r="D66" s="1"/>
      <c r="E66" s="1"/>
      <c r="F66" s="1"/>
      <c r="G66" s="1"/>
      <c r="H66" s="1"/>
      <c r="I66" s="1"/>
      <c r="J66" s="1"/>
      <c r="K66" s="1"/>
      <c r="L66" s="1"/>
    </row>
    <row r="67" spans="2:12" s="64" customFormat="1" x14ac:dyDescent="0.3">
      <c r="B67" s="1"/>
      <c r="C67" s="1"/>
      <c r="D67" s="1"/>
      <c r="E67" s="1"/>
      <c r="F67" s="1"/>
      <c r="G67" s="1"/>
      <c r="H67" s="1"/>
      <c r="I67" s="1"/>
      <c r="J67" s="1"/>
      <c r="K67" s="1"/>
      <c r="L67" s="1"/>
    </row>
    <row r="68" spans="2:12" s="64" customFormat="1" x14ac:dyDescent="0.3">
      <c r="B68" s="1"/>
      <c r="C68" s="1"/>
      <c r="D68" s="1"/>
      <c r="E68" s="1"/>
      <c r="F68" s="1"/>
      <c r="G68" s="1"/>
      <c r="H68" s="1"/>
      <c r="I68" s="1"/>
      <c r="J68" s="1"/>
      <c r="K68" s="1"/>
      <c r="L68" s="1"/>
    </row>
    <row r="69" spans="2:12" s="64" customFormat="1" x14ac:dyDescent="0.3">
      <c r="B69" s="1"/>
      <c r="C69" s="1"/>
      <c r="D69" s="1"/>
      <c r="E69" s="1"/>
      <c r="F69" s="1"/>
      <c r="G69" s="1"/>
      <c r="H69" s="1"/>
      <c r="I69" s="1"/>
      <c r="J69" s="1"/>
      <c r="K69" s="1"/>
      <c r="L69" s="1"/>
    </row>
    <row r="70" spans="2:12" s="64" customFormat="1" x14ac:dyDescent="0.3">
      <c r="B70" s="1"/>
      <c r="C70" s="1"/>
      <c r="D70" s="1"/>
      <c r="E70" s="1"/>
      <c r="F70" s="1"/>
      <c r="G70" s="1"/>
      <c r="H70" s="1"/>
      <c r="I70" s="1"/>
      <c r="J70" s="1"/>
      <c r="K70" s="1"/>
      <c r="L70" s="1"/>
    </row>
    <row r="71" spans="2:12" s="64" customFormat="1" x14ac:dyDescent="0.3">
      <c r="B71" s="1"/>
      <c r="C71" s="1"/>
      <c r="D71" s="1"/>
      <c r="E71" s="1"/>
      <c r="F71" s="1"/>
      <c r="G71" s="1"/>
      <c r="H71" s="1"/>
      <c r="I71" s="1"/>
      <c r="J71" s="1"/>
      <c r="K71" s="1"/>
      <c r="L71" s="1"/>
    </row>
    <row r="72" spans="2:12" s="64" customFormat="1" x14ac:dyDescent="0.3">
      <c r="B72" s="1"/>
      <c r="C72" s="1"/>
      <c r="D72" s="1"/>
      <c r="E72" s="1"/>
      <c r="F72" s="1"/>
      <c r="G72" s="1"/>
      <c r="H72" s="1"/>
      <c r="I72" s="1"/>
      <c r="J72" s="1"/>
      <c r="K72" s="1"/>
      <c r="L72" s="1"/>
    </row>
    <row r="73" spans="2:12" s="64" customFormat="1" x14ac:dyDescent="0.3">
      <c r="B73" s="1"/>
      <c r="C73" s="1"/>
      <c r="D73" s="1"/>
      <c r="E73" s="1"/>
      <c r="F73" s="1"/>
      <c r="G73" s="1"/>
      <c r="H73" s="1"/>
      <c r="I73" s="1"/>
      <c r="J73" s="1"/>
      <c r="K73" s="1"/>
      <c r="L73" s="1"/>
    </row>
    <row r="74" spans="2:12" s="64" customFormat="1" x14ac:dyDescent="0.3">
      <c r="B74" s="1"/>
      <c r="C74" s="1"/>
      <c r="D74" s="1"/>
      <c r="E74" s="1"/>
      <c r="F74" s="1"/>
      <c r="G74" s="1"/>
      <c r="H74" s="1"/>
      <c r="I74" s="1"/>
      <c r="J74" s="1"/>
      <c r="K74" s="1"/>
      <c r="L74" s="1"/>
    </row>
    <row r="75" spans="2:12" s="64" customFormat="1" x14ac:dyDescent="0.3">
      <c r="B75" s="1"/>
      <c r="C75" s="1"/>
      <c r="D75" s="1"/>
      <c r="E75" s="1"/>
      <c r="F75" s="1"/>
      <c r="G75" s="1"/>
      <c r="H75" s="1"/>
      <c r="I75" s="1"/>
      <c r="J75" s="1"/>
      <c r="K75" s="1"/>
      <c r="L75" s="1"/>
    </row>
    <row r="76" spans="2:12" s="64" customFormat="1" x14ac:dyDescent="0.3">
      <c r="B76" s="1"/>
      <c r="C76" s="1"/>
      <c r="D76" s="1"/>
      <c r="E76" s="1"/>
      <c r="F76" s="1"/>
      <c r="G76" s="1"/>
      <c r="H76" s="1"/>
      <c r="I76" s="1"/>
      <c r="J76" s="1"/>
      <c r="K76" s="1"/>
      <c r="L76" s="1"/>
    </row>
    <row r="77" spans="2:12" s="64" customFormat="1" x14ac:dyDescent="0.3">
      <c r="B77" s="1"/>
      <c r="C77" s="1"/>
      <c r="D77" s="1"/>
      <c r="E77" s="1"/>
      <c r="F77" s="1"/>
      <c r="G77" s="1"/>
      <c r="H77" s="1"/>
      <c r="I77" s="1"/>
      <c r="J77" s="1"/>
      <c r="K77" s="1"/>
      <c r="L77" s="1"/>
    </row>
    <row r="78" spans="2:12" s="64" customFormat="1" x14ac:dyDescent="0.3">
      <c r="B78" s="1"/>
      <c r="C78" s="1"/>
      <c r="D78" s="1"/>
      <c r="E78" s="1"/>
      <c r="F78" s="1"/>
      <c r="G78" s="1"/>
      <c r="H78" s="1"/>
      <c r="I78" s="1"/>
      <c r="J78" s="1"/>
      <c r="K78" s="1"/>
      <c r="L78" s="1"/>
    </row>
    <row r="79" spans="2:12" s="64" customFormat="1" x14ac:dyDescent="0.3">
      <c r="B79" s="1"/>
      <c r="C79" s="1"/>
      <c r="D79" s="1"/>
      <c r="E79" s="1"/>
      <c r="F79" s="1"/>
      <c r="G79" s="1"/>
      <c r="H79" s="1"/>
      <c r="I79" s="1"/>
      <c r="J79" s="1"/>
      <c r="K79" s="1"/>
      <c r="L79" s="1"/>
    </row>
    <row r="80" spans="2:12" s="64" customFormat="1" x14ac:dyDescent="0.3">
      <c r="B80" s="1"/>
      <c r="C80" s="1"/>
      <c r="D80" s="1"/>
      <c r="E80" s="1"/>
      <c r="F80" s="1"/>
      <c r="G80" s="1"/>
      <c r="H80" s="1"/>
      <c r="I80" s="1"/>
      <c r="J80" s="1"/>
      <c r="K80" s="1"/>
      <c r="L80" s="1"/>
    </row>
    <row r="81" spans="2:12" s="64" customFormat="1" x14ac:dyDescent="0.3">
      <c r="B81" s="1"/>
      <c r="C81" s="1"/>
      <c r="D81" s="1"/>
      <c r="E81" s="1"/>
      <c r="F81" s="1"/>
      <c r="G81" s="1"/>
      <c r="H81" s="1"/>
      <c r="I81" s="1"/>
      <c r="J81" s="1"/>
      <c r="K81" s="1"/>
      <c r="L81" s="1"/>
    </row>
    <row r="82" spans="2:12" s="64" customFormat="1" x14ac:dyDescent="0.3">
      <c r="B82" s="1"/>
      <c r="C82" s="1"/>
      <c r="D82" s="1"/>
      <c r="E82" s="1"/>
      <c r="F82" s="1"/>
      <c r="G82" s="1"/>
      <c r="H82" s="1"/>
      <c r="I82" s="1"/>
      <c r="J82" s="1"/>
      <c r="K82" s="1"/>
      <c r="L82" s="1"/>
    </row>
    <row r="83" spans="2:12" s="64" customFormat="1" x14ac:dyDescent="0.3">
      <c r="B83" s="1"/>
      <c r="C83" s="1"/>
      <c r="D83" s="1"/>
      <c r="E83" s="1"/>
      <c r="F83" s="1"/>
      <c r="G83" s="1"/>
      <c r="H83" s="1"/>
      <c r="I83" s="1"/>
      <c r="J83" s="1"/>
      <c r="K83" s="1"/>
      <c r="L83" s="1"/>
    </row>
    <row r="84" spans="2:12" s="64" customFormat="1" x14ac:dyDescent="0.3">
      <c r="B84" s="1"/>
      <c r="C84" s="1"/>
      <c r="D84" s="1"/>
      <c r="E84" s="1"/>
      <c r="F84" s="1"/>
      <c r="G84" s="1"/>
      <c r="H84" s="1"/>
      <c r="I84" s="1"/>
      <c r="J84" s="1"/>
      <c r="K84" s="1"/>
      <c r="L84" s="1"/>
    </row>
    <row r="85" spans="2:12" s="64" customFormat="1" x14ac:dyDescent="0.3">
      <c r="B85" s="1"/>
      <c r="C85" s="1"/>
      <c r="D85" s="1"/>
      <c r="E85" s="1"/>
      <c r="F85" s="1"/>
      <c r="G85" s="1"/>
      <c r="H85" s="1"/>
      <c r="I85" s="1"/>
      <c r="J85" s="1"/>
      <c r="K85" s="1"/>
      <c r="L85" s="1"/>
    </row>
    <row r="86" spans="2:12" s="64" customFormat="1" x14ac:dyDescent="0.3">
      <c r="B86" s="1"/>
      <c r="C86" s="1"/>
      <c r="D86" s="1"/>
      <c r="E86" s="1"/>
      <c r="F86" s="1"/>
      <c r="G86" s="1"/>
      <c r="H86" s="1"/>
      <c r="I86" s="1"/>
      <c r="J86" s="1"/>
      <c r="K86" s="1"/>
      <c r="L86" s="1"/>
    </row>
    <row r="87" spans="2:12" s="64" customFormat="1" x14ac:dyDescent="0.3">
      <c r="B87" s="1"/>
      <c r="C87" s="1"/>
      <c r="D87" s="1"/>
      <c r="E87" s="1"/>
      <c r="F87" s="1"/>
      <c r="G87" s="1"/>
      <c r="H87" s="1"/>
      <c r="I87" s="1"/>
      <c r="J87" s="1"/>
      <c r="K87" s="1"/>
      <c r="L87" s="1"/>
    </row>
    <row r="88" spans="2:12" s="64" customFormat="1" x14ac:dyDescent="0.3">
      <c r="B88" s="1"/>
      <c r="C88" s="1"/>
      <c r="D88" s="1"/>
      <c r="E88" s="1"/>
      <c r="F88" s="1"/>
      <c r="G88" s="1"/>
      <c r="H88" s="1"/>
      <c r="I88" s="1"/>
      <c r="J88" s="1"/>
      <c r="K88" s="1"/>
      <c r="L88" s="1"/>
    </row>
    <row r="89" spans="2:12" s="64" customFormat="1" x14ac:dyDescent="0.3">
      <c r="B89" s="1"/>
      <c r="C89" s="1"/>
      <c r="D89" s="1"/>
      <c r="E89" s="1"/>
      <c r="F89" s="1"/>
      <c r="G89" s="1"/>
      <c r="H89" s="1"/>
      <c r="I89" s="1"/>
      <c r="J89" s="1"/>
      <c r="K89" s="1"/>
      <c r="L89" s="1"/>
    </row>
    <row r="90" spans="2:12" s="64" customFormat="1" x14ac:dyDescent="0.3">
      <c r="B90" s="1"/>
      <c r="C90" s="1"/>
      <c r="D90" s="1"/>
      <c r="E90" s="1"/>
      <c r="F90" s="1"/>
      <c r="G90" s="1"/>
      <c r="H90" s="1"/>
      <c r="I90" s="1"/>
      <c r="J90" s="1"/>
      <c r="K90" s="1"/>
      <c r="L90" s="1"/>
    </row>
    <row r="91" spans="2:12" s="64" customFormat="1" x14ac:dyDescent="0.3">
      <c r="B91" s="1"/>
      <c r="C91" s="1"/>
      <c r="D91" s="1"/>
      <c r="E91" s="1"/>
      <c r="F91" s="1"/>
      <c r="G91" s="1"/>
      <c r="H91" s="1"/>
      <c r="I91" s="1"/>
      <c r="J91" s="1"/>
      <c r="K91" s="1"/>
      <c r="L91" s="1"/>
    </row>
    <row r="92" spans="2:12" s="64" customFormat="1" x14ac:dyDescent="0.3">
      <c r="B92" s="1"/>
      <c r="C92" s="1"/>
      <c r="D92" s="1"/>
      <c r="E92" s="1"/>
      <c r="F92" s="1"/>
      <c r="G92" s="1"/>
      <c r="H92" s="1"/>
      <c r="I92" s="1"/>
      <c r="J92" s="1"/>
      <c r="K92" s="1"/>
      <c r="L92" s="1"/>
    </row>
    <row r="93" spans="2:12" s="64" customFormat="1" x14ac:dyDescent="0.3">
      <c r="B93" s="1"/>
      <c r="C93" s="1"/>
      <c r="D93" s="1"/>
      <c r="E93" s="1"/>
      <c r="F93" s="1"/>
      <c r="G93" s="1"/>
      <c r="H93" s="1"/>
      <c r="I93" s="1"/>
      <c r="J93" s="1"/>
      <c r="K93" s="1"/>
      <c r="L93" s="1"/>
    </row>
    <row r="94" spans="2:12" s="64" customFormat="1" x14ac:dyDescent="0.3">
      <c r="B94" s="1"/>
      <c r="C94" s="1"/>
      <c r="D94" s="1"/>
      <c r="E94" s="1"/>
      <c r="F94" s="1"/>
      <c r="G94" s="1"/>
      <c r="H94" s="1"/>
      <c r="I94" s="1"/>
      <c r="J94" s="1"/>
      <c r="K94" s="1"/>
      <c r="L94" s="1"/>
    </row>
    <row r="95" spans="2:12" s="64" customFormat="1" x14ac:dyDescent="0.3">
      <c r="B95" s="1"/>
      <c r="C95" s="1"/>
      <c r="D95" s="1"/>
      <c r="E95" s="1"/>
      <c r="F95" s="1"/>
      <c r="G95" s="1"/>
      <c r="H95" s="1"/>
      <c r="I95" s="1"/>
      <c r="J95" s="1"/>
      <c r="K95" s="1"/>
      <c r="L95" s="1"/>
    </row>
    <row r="96" spans="2:12" s="64" customFormat="1" x14ac:dyDescent="0.3">
      <c r="B96" s="1"/>
      <c r="C96" s="1"/>
      <c r="D96" s="1"/>
      <c r="E96" s="1"/>
      <c r="F96" s="1"/>
      <c r="G96" s="1"/>
      <c r="H96" s="1"/>
      <c r="I96" s="1"/>
      <c r="J96" s="1"/>
      <c r="K96" s="1"/>
      <c r="L96" s="1"/>
    </row>
    <row r="97" spans="2:12" s="64" customFormat="1" x14ac:dyDescent="0.3">
      <c r="B97" s="1"/>
      <c r="C97" s="1"/>
      <c r="D97" s="1"/>
      <c r="E97" s="1"/>
      <c r="F97" s="1"/>
      <c r="G97" s="1"/>
      <c r="H97" s="1"/>
      <c r="I97" s="1"/>
      <c r="J97" s="1"/>
      <c r="K97" s="1"/>
      <c r="L97" s="1"/>
    </row>
    <row r="98" spans="2:12" s="64" customFormat="1" x14ac:dyDescent="0.3">
      <c r="B98" s="1"/>
      <c r="C98" s="1"/>
      <c r="D98" s="1"/>
      <c r="E98" s="1"/>
      <c r="F98" s="1"/>
      <c r="G98" s="1"/>
      <c r="H98" s="1"/>
      <c r="I98" s="1"/>
      <c r="J98" s="1"/>
      <c r="K98" s="1"/>
      <c r="L98" s="1"/>
    </row>
    <row r="99" spans="2:12" s="64" customFormat="1" x14ac:dyDescent="0.3">
      <c r="B99" s="1"/>
      <c r="C99" s="1"/>
      <c r="D99" s="1"/>
      <c r="E99" s="1"/>
      <c r="F99" s="1"/>
      <c r="G99" s="1"/>
      <c r="H99" s="1"/>
      <c r="I99" s="1"/>
      <c r="J99" s="1"/>
      <c r="K99" s="1"/>
      <c r="L99" s="1"/>
    </row>
    <row r="100" spans="2:12" s="64" customFormat="1" x14ac:dyDescent="0.3">
      <c r="B100" s="1"/>
      <c r="C100" s="1"/>
      <c r="D100" s="1"/>
      <c r="E100" s="1"/>
      <c r="F100" s="1"/>
      <c r="G100" s="1"/>
      <c r="H100" s="1"/>
      <c r="I100" s="1"/>
      <c r="J100" s="1"/>
      <c r="K100" s="1"/>
      <c r="L100" s="1"/>
    </row>
    <row r="101" spans="2:12" s="64" customFormat="1" x14ac:dyDescent="0.3">
      <c r="B101" s="1"/>
      <c r="C101" s="1"/>
      <c r="D101" s="1"/>
      <c r="E101" s="1"/>
      <c r="F101" s="1"/>
      <c r="G101" s="1"/>
      <c r="H101" s="1"/>
      <c r="I101" s="1"/>
      <c r="J101" s="1"/>
      <c r="K101" s="1"/>
      <c r="L101" s="1"/>
    </row>
    <row r="102" spans="2:12" s="64" customFormat="1" x14ac:dyDescent="0.3">
      <c r="B102" s="1"/>
      <c r="C102" s="1"/>
      <c r="D102" s="1"/>
      <c r="E102" s="1"/>
      <c r="F102" s="1"/>
      <c r="G102" s="1"/>
      <c r="H102" s="1"/>
      <c r="I102" s="1"/>
      <c r="J102" s="1"/>
      <c r="K102" s="1"/>
      <c r="L102" s="1"/>
    </row>
    <row r="103" spans="2:12" s="64" customFormat="1" x14ac:dyDescent="0.3">
      <c r="B103" s="1"/>
      <c r="C103" s="1"/>
      <c r="D103" s="1"/>
      <c r="E103" s="1"/>
      <c r="F103" s="1"/>
      <c r="G103" s="1"/>
      <c r="H103" s="1"/>
      <c r="I103" s="1"/>
      <c r="J103" s="1"/>
      <c r="K103" s="1"/>
      <c r="L103" s="1"/>
    </row>
    <row r="104" spans="2:12" s="64" customFormat="1" x14ac:dyDescent="0.3">
      <c r="B104" s="1"/>
      <c r="C104" s="1"/>
      <c r="D104" s="1"/>
      <c r="E104" s="1"/>
      <c r="F104" s="1"/>
      <c r="G104" s="1"/>
      <c r="H104" s="1"/>
      <c r="I104" s="1"/>
      <c r="J104" s="1"/>
      <c r="K104" s="1"/>
      <c r="L104" s="1"/>
    </row>
    <row r="105" spans="2:12" s="64" customFormat="1" x14ac:dyDescent="0.3">
      <c r="B105" s="1"/>
      <c r="C105" s="1"/>
      <c r="D105" s="1"/>
      <c r="E105" s="1"/>
      <c r="F105" s="1"/>
      <c r="G105" s="1"/>
      <c r="H105" s="1"/>
      <c r="I105" s="1"/>
      <c r="J105" s="1"/>
      <c r="K105" s="1"/>
      <c r="L105" s="1"/>
    </row>
    <row r="106" spans="2:12" s="64" customFormat="1" x14ac:dyDescent="0.3">
      <c r="B106" s="1"/>
      <c r="C106" s="1"/>
      <c r="D106" s="1"/>
      <c r="E106" s="1"/>
      <c r="F106" s="1"/>
      <c r="G106" s="1"/>
      <c r="H106" s="1"/>
      <c r="I106" s="1"/>
      <c r="J106" s="1"/>
      <c r="K106" s="1"/>
      <c r="L106" s="1"/>
    </row>
    <row r="107" spans="2:12" s="64" customFormat="1" x14ac:dyDescent="0.3">
      <c r="B107" s="1"/>
      <c r="C107" s="1"/>
      <c r="D107" s="1"/>
      <c r="E107" s="1"/>
      <c r="F107" s="1"/>
      <c r="G107" s="1"/>
      <c r="H107" s="1"/>
      <c r="I107" s="1"/>
      <c r="J107" s="1"/>
      <c r="K107" s="1"/>
      <c r="L107" s="1"/>
    </row>
    <row r="108" spans="2:12" s="64" customFormat="1" x14ac:dyDescent="0.3">
      <c r="B108" s="1"/>
      <c r="C108" s="1"/>
      <c r="D108" s="1"/>
      <c r="E108" s="1"/>
      <c r="F108" s="1"/>
      <c r="G108" s="1"/>
      <c r="H108" s="1"/>
      <c r="I108" s="1"/>
      <c r="J108" s="1"/>
      <c r="K108" s="1"/>
      <c r="L108" s="1"/>
    </row>
    <row r="109" spans="2:12" s="64" customFormat="1" x14ac:dyDescent="0.3">
      <c r="B109" s="1"/>
      <c r="C109" s="1"/>
      <c r="D109" s="1"/>
      <c r="E109" s="1"/>
      <c r="F109" s="1"/>
      <c r="G109" s="1"/>
      <c r="H109" s="1"/>
      <c r="I109" s="1"/>
      <c r="J109" s="1"/>
      <c r="K109" s="1"/>
      <c r="L109" s="1"/>
    </row>
    <row r="110" spans="2:12" s="64" customFormat="1" x14ac:dyDescent="0.3">
      <c r="B110" s="1"/>
      <c r="C110" s="1"/>
      <c r="D110" s="1"/>
      <c r="E110" s="1"/>
      <c r="F110" s="1"/>
      <c r="G110" s="1"/>
      <c r="H110" s="1"/>
      <c r="I110" s="1"/>
      <c r="J110" s="1"/>
      <c r="K110" s="1"/>
      <c r="L110" s="1"/>
    </row>
    <row r="111" spans="2:12" s="64" customFormat="1" x14ac:dyDescent="0.3">
      <c r="B111" s="1"/>
      <c r="C111" s="1"/>
      <c r="D111" s="1"/>
      <c r="E111" s="1"/>
      <c r="F111" s="1"/>
      <c r="G111" s="1"/>
      <c r="H111" s="1"/>
      <c r="I111" s="1"/>
      <c r="J111" s="1"/>
      <c r="K111" s="1"/>
      <c r="L111" s="1"/>
    </row>
    <row r="112" spans="2:12" s="64" customFormat="1" x14ac:dyDescent="0.3">
      <c r="B112" s="1"/>
      <c r="C112" s="1"/>
      <c r="D112" s="1"/>
      <c r="E112" s="1"/>
      <c r="F112" s="1"/>
      <c r="G112" s="1"/>
      <c r="H112" s="1"/>
      <c r="I112" s="1"/>
      <c r="J112" s="1"/>
      <c r="K112" s="1"/>
      <c r="L112" s="1"/>
    </row>
    <row r="113" spans="2:12" s="64" customFormat="1" x14ac:dyDescent="0.3">
      <c r="B113" s="1"/>
      <c r="C113" s="1"/>
      <c r="D113" s="1"/>
      <c r="E113" s="1"/>
      <c r="F113" s="1"/>
      <c r="G113" s="1"/>
      <c r="H113" s="1"/>
      <c r="I113" s="1"/>
      <c r="J113" s="1"/>
      <c r="K113" s="1"/>
      <c r="L113" s="1"/>
    </row>
    <row r="114" spans="2:12" s="23" customFormat="1" x14ac:dyDescent="0.3">
      <c r="B114" s="22"/>
      <c r="C114" s="22"/>
      <c r="D114" s="22"/>
      <c r="E114" s="22"/>
      <c r="F114" s="53"/>
      <c r="G114" s="53"/>
      <c r="H114" s="53"/>
      <c r="I114" s="53"/>
      <c r="J114" s="53"/>
      <c r="K114" s="22"/>
      <c r="L114" s="22"/>
    </row>
    <row r="115" spans="2:12" s="23" customFormat="1" x14ac:dyDescent="0.3">
      <c r="B115" s="22"/>
      <c r="C115" s="22"/>
      <c r="D115" s="22"/>
      <c r="E115" s="22"/>
      <c r="F115" s="53"/>
      <c r="G115" s="53"/>
      <c r="H115" s="53"/>
      <c r="I115" s="53"/>
      <c r="J115" s="53"/>
      <c r="K115" s="22"/>
      <c r="L115" s="22"/>
    </row>
    <row r="116" spans="2:12" s="23" customFormat="1" x14ac:dyDescent="0.3">
      <c r="B116" s="22"/>
      <c r="C116" s="22"/>
      <c r="D116" s="22"/>
      <c r="E116" s="22"/>
      <c r="F116" s="53"/>
      <c r="G116" s="53"/>
      <c r="H116" s="53"/>
      <c r="I116" s="53"/>
      <c r="J116" s="53"/>
      <c r="K116" s="22"/>
      <c r="L116" s="22"/>
    </row>
    <row r="117" spans="2:12" s="23" customFormat="1" x14ac:dyDescent="0.3">
      <c r="B117" s="22"/>
      <c r="C117" s="22"/>
      <c r="D117" s="22"/>
      <c r="E117" s="22"/>
      <c r="F117" s="53"/>
      <c r="G117" s="53"/>
      <c r="H117" s="53"/>
      <c r="I117" s="53"/>
      <c r="J117" s="53"/>
      <c r="K117" s="22"/>
      <c r="L117" s="22"/>
    </row>
    <row r="118" spans="2:12" s="23" customFormat="1" x14ac:dyDescent="0.3">
      <c r="B118" s="22"/>
      <c r="C118" s="22"/>
      <c r="D118" s="22"/>
      <c r="E118" s="22"/>
      <c r="F118" s="53"/>
      <c r="G118" s="53"/>
      <c r="H118" s="53"/>
      <c r="I118" s="53"/>
      <c r="J118" s="53"/>
      <c r="K118" s="22"/>
      <c r="L118" s="22"/>
    </row>
    <row r="119" spans="2:12" s="23" customFormat="1" x14ac:dyDescent="0.3">
      <c r="B119" s="22"/>
      <c r="C119" s="22"/>
      <c r="D119" s="22"/>
      <c r="E119" s="22"/>
      <c r="F119" s="53"/>
      <c r="G119" s="53"/>
      <c r="H119" s="53"/>
      <c r="I119" s="53"/>
      <c r="J119" s="53"/>
      <c r="K119" s="22"/>
      <c r="L119" s="22"/>
    </row>
  </sheetData>
  <sheetProtection password="FABD" sheet="1" objects="1" scenarios="1" selectLockedCells="1"/>
  <mergeCells count="2">
    <mergeCell ref="B26:E29"/>
    <mergeCell ref="B6:E6"/>
  </mergeCells>
  <conditionalFormatting sqref="C22:D23">
    <cfRule type="cellIs" dxfId="345" priority="3" operator="equal">
      <formula>5</formula>
    </cfRule>
    <cfRule type="cellIs" dxfId="344" priority="4" operator="equal">
      <formula>4</formula>
    </cfRule>
    <cfRule type="cellIs" dxfId="343" priority="5" operator="equal">
      <formula>3</formula>
    </cfRule>
    <cfRule type="cellIs" dxfId="342" priority="6" operator="equal">
      <formula>2</formula>
    </cfRule>
    <cfRule type="cellIs" dxfId="341" priority="7" operator="equal">
      <formula>1</formula>
    </cfRule>
  </conditionalFormatting>
  <conditionalFormatting sqref="E14:E21">
    <cfRule type="cellIs" dxfId="340" priority="1" operator="lessThan">
      <formula>1</formula>
    </cfRule>
    <cfRule type="cellIs" dxfId="339" priority="2" operator="equal">
      <formula>1</formula>
    </cfRule>
  </conditionalFormatting>
  <hyperlinks>
    <hyperlink ref="B18" location="'5. Verpackung'!A1" display="Verpackung"/>
    <hyperlink ref="B19" location="'6. Logistik'!A1" display="Logistik und Lagerhaltung"/>
    <hyperlink ref="B21" location="'8. Digitalisierung'!A1" display="Digitalisierung"/>
    <hyperlink ref="B20" location="'7. Arbeitsabläufe'!A1" display="Arbeitsabläufe"/>
    <hyperlink ref="B17" location="'4. Produktdesign'!A1" display="Produktdesign"/>
    <hyperlink ref="B16" location="'3. Lieferketten'!A1" display="Lieferketten"/>
    <hyperlink ref="B15" location="'2. Abfallmanagement'!A1" display="Abfallmanagement"/>
    <hyperlink ref="B14" location="'1. Materialeinsatz'!A1" display="Materialeinsatz und -verluste"/>
  </hyperlinks>
  <pageMargins left="0.7" right="0.7" top="0.78740157499999996" bottom="0.78740157499999996"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436F81"/>
  </sheetPr>
  <dimension ref="A2:BB144"/>
  <sheetViews>
    <sheetView showGridLines="0" zoomScale="90" zoomScaleNormal="90" workbookViewId="0">
      <selection activeCell="B9" sqref="B9"/>
    </sheetView>
  </sheetViews>
  <sheetFormatPr baseColWidth="10" defaultColWidth="11.5546875" defaultRowHeight="14.4" x14ac:dyDescent="0.3"/>
  <cols>
    <col min="1" max="1" width="7.44140625" style="21" customWidth="1"/>
    <col min="2" max="2" width="45.6640625" style="162" customWidth="1"/>
    <col min="3" max="3" width="11.33203125" style="162" customWidth="1"/>
    <col min="4" max="4" width="17" style="162" customWidth="1"/>
    <col min="5" max="5" width="18.33203125" style="162" customWidth="1"/>
    <col min="6" max="6" width="15.6640625" style="162" customWidth="1"/>
    <col min="7" max="7" width="21.88671875" style="162" customWidth="1"/>
    <col min="8" max="8" width="20.44140625" style="162" customWidth="1"/>
    <col min="9" max="9" width="21.33203125" style="162" customWidth="1"/>
    <col min="10" max="10" width="18" style="162" customWidth="1"/>
    <col min="11" max="11" width="19.5546875" style="183" customWidth="1"/>
    <col min="12" max="12" width="11.44140625" style="183"/>
    <col min="13" max="18" width="11.5546875" style="184"/>
    <col min="19" max="19" width="9.5546875" style="184" customWidth="1"/>
    <col min="20" max="20" width="7.5546875" style="184" customWidth="1"/>
    <col min="21" max="21" width="29.6640625" style="184" bestFit="1" customWidth="1"/>
    <col min="22" max="54" width="11.5546875" style="184"/>
    <col min="55" max="16384" width="11.5546875" style="21"/>
  </cols>
  <sheetData>
    <row r="2" spans="2:12" ht="21.6" thickBot="1" x14ac:dyDescent="0.45">
      <c r="B2" s="181" t="s">
        <v>19</v>
      </c>
      <c r="C2" s="182"/>
      <c r="D2" s="182"/>
      <c r="E2" s="182"/>
      <c r="F2" s="182"/>
      <c r="G2" s="182"/>
      <c r="H2" s="182"/>
      <c r="I2" s="182"/>
      <c r="J2" s="182"/>
      <c r="L2" s="184"/>
    </row>
    <row r="3" spans="2:12" ht="15" thickTop="1" x14ac:dyDescent="0.3">
      <c r="J3" s="21"/>
      <c r="K3" s="184"/>
      <c r="L3" s="184"/>
    </row>
    <row r="4" spans="2:12" x14ac:dyDescent="0.3">
      <c r="B4" s="185" t="s">
        <v>65</v>
      </c>
      <c r="C4" s="345" t="str">
        <f>Firmenname</f>
        <v>Mustermann GmbH</v>
      </c>
      <c r="D4" s="345"/>
      <c r="E4" s="345"/>
      <c r="G4" s="186" t="s">
        <v>66</v>
      </c>
      <c r="H4" s="296">
        <f ca="1">aktuelles_Datum</f>
        <v>44789</v>
      </c>
      <c r="J4" s="21"/>
      <c r="K4" s="184"/>
      <c r="L4" s="184"/>
    </row>
    <row r="5" spans="2:12" x14ac:dyDescent="0.3">
      <c r="J5" s="21"/>
      <c r="K5" s="184"/>
      <c r="L5" s="184"/>
    </row>
    <row r="6" spans="2:12" ht="15" thickBot="1" x14ac:dyDescent="0.35">
      <c r="B6" s="187" t="s">
        <v>31</v>
      </c>
      <c r="C6" s="188"/>
      <c r="D6" s="188"/>
      <c r="E6" s="188"/>
      <c r="F6" s="189"/>
      <c r="I6" s="21"/>
      <c r="J6" s="21"/>
      <c r="K6" s="184"/>
      <c r="L6" s="184"/>
    </row>
    <row r="7" spans="2:12" ht="15.6" thickTop="1" thickBot="1" x14ac:dyDescent="0.35">
      <c r="I7" s="21"/>
      <c r="J7" s="21"/>
      <c r="K7" s="184"/>
      <c r="L7" s="184"/>
    </row>
    <row r="8" spans="2:12" ht="15" thickBot="1" x14ac:dyDescent="0.35">
      <c r="B8" s="190" t="s">
        <v>30</v>
      </c>
      <c r="C8" s="191" t="s">
        <v>0</v>
      </c>
      <c r="D8" s="191" t="s">
        <v>18</v>
      </c>
      <c r="E8" s="192" t="s">
        <v>24</v>
      </c>
      <c r="F8" s="193" t="s">
        <v>62</v>
      </c>
      <c r="G8" s="21"/>
      <c r="H8" s="21"/>
      <c r="I8" s="21"/>
      <c r="J8" s="21"/>
      <c r="K8" s="184"/>
      <c r="L8" s="184"/>
    </row>
    <row r="9" spans="2:12" ht="14.4" customHeight="1" x14ac:dyDescent="0.3">
      <c r="B9" s="121" t="s">
        <v>34</v>
      </c>
      <c r="C9" s="194" t="str">
        <f>Materialausnutzung_Bewertung</f>
        <v>-</v>
      </c>
      <c r="D9" s="195" t="str">
        <f t="shared" ref="D9:D16" si="0">IFERROR(VLOOKUP(ROUND(C9,0),Einstufung,2),"-")</f>
        <v>-</v>
      </c>
      <c r="E9" s="196">
        <f>Materialausnutzung_Bearbeitungsgrad</f>
        <v>0</v>
      </c>
      <c r="F9" s="197" t="e">
        <f t="shared" ref="F9:F16" si="1">IF(ISNUMBER(C9),C9,NA())</f>
        <v>#N/A</v>
      </c>
      <c r="H9" s="21"/>
      <c r="I9" s="21"/>
      <c r="J9" s="21"/>
      <c r="K9" s="184"/>
      <c r="L9" s="184"/>
    </row>
    <row r="10" spans="2:12" x14ac:dyDescent="0.3">
      <c r="B10" s="122" t="s">
        <v>23</v>
      </c>
      <c r="C10" s="198" t="str">
        <f>Abfall_Bewertung</f>
        <v>-</v>
      </c>
      <c r="D10" s="198" t="str">
        <f t="shared" si="0"/>
        <v>-</v>
      </c>
      <c r="E10" s="199">
        <f>Abfall_Bearbeitungsgrad</f>
        <v>0</v>
      </c>
      <c r="F10" s="197" t="e">
        <f t="shared" si="1"/>
        <v>#N/A</v>
      </c>
      <c r="H10" s="21"/>
      <c r="I10" s="21"/>
      <c r="J10" s="21"/>
      <c r="K10" s="184"/>
      <c r="L10" s="184"/>
    </row>
    <row r="11" spans="2:12" x14ac:dyDescent="0.3">
      <c r="B11" s="123" t="s">
        <v>10</v>
      </c>
      <c r="C11" s="200" t="str">
        <f>Lieferketten_Bewertung</f>
        <v>-</v>
      </c>
      <c r="D11" s="201" t="str">
        <f t="shared" si="0"/>
        <v>-</v>
      </c>
      <c r="E11" s="202">
        <f>Lieferketten_Bearbeitungsgrad</f>
        <v>0</v>
      </c>
      <c r="F11" s="197" t="e">
        <f t="shared" si="1"/>
        <v>#N/A</v>
      </c>
      <c r="H11" s="21"/>
      <c r="I11" s="21"/>
      <c r="J11" s="21"/>
      <c r="K11" s="184"/>
      <c r="L11" s="184"/>
    </row>
    <row r="12" spans="2:12" x14ac:dyDescent="0.3">
      <c r="B12" s="122" t="s">
        <v>9</v>
      </c>
      <c r="C12" s="198" t="str">
        <f>Produktdesign_Bewertung</f>
        <v>-</v>
      </c>
      <c r="D12" s="203" t="str">
        <f>IFERROR(VLOOKUP(ROUND(C12,0),Einstufung,2),"-")</f>
        <v>-</v>
      </c>
      <c r="E12" s="199">
        <f>Produktdesign_Bearbeitungsgrad</f>
        <v>0</v>
      </c>
      <c r="F12" s="197" t="e">
        <f t="shared" si="1"/>
        <v>#N/A</v>
      </c>
      <c r="H12" s="21"/>
      <c r="I12" s="21"/>
      <c r="J12" s="21"/>
      <c r="K12" s="184"/>
      <c r="L12" s="184"/>
    </row>
    <row r="13" spans="2:12" x14ac:dyDescent="0.3">
      <c r="B13" s="123" t="s">
        <v>8</v>
      </c>
      <c r="C13" s="200" t="str">
        <f>Verpackung_Bewertung</f>
        <v>-</v>
      </c>
      <c r="D13" s="201" t="str">
        <f t="shared" si="0"/>
        <v>-</v>
      </c>
      <c r="E13" s="202">
        <f>Verpackung_Bearbeitungsgrad</f>
        <v>0</v>
      </c>
      <c r="F13" s="197" t="e">
        <f t="shared" si="1"/>
        <v>#N/A</v>
      </c>
      <c r="H13" s="21"/>
      <c r="I13" s="21"/>
      <c r="J13" s="21"/>
      <c r="K13" s="184"/>
      <c r="L13" s="184"/>
    </row>
    <row r="14" spans="2:12" x14ac:dyDescent="0.3">
      <c r="B14" s="122" t="s">
        <v>21</v>
      </c>
      <c r="C14" s="198" t="str">
        <f>Logistik_Bewertung</f>
        <v>-</v>
      </c>
      <c r="D14" s="203" t="str">
        <f t="shared" si="0"/>
        <v>-</v>
      </c>
      <c r="E14" s="199">
        <f>Logistik_Bearbeitungsgrad</f>
        <v>0</v>
      </c>
      <c r="F14" s="197" t="e">
        <f t="shared" si="1"/>
        <v>#N/A</v>
      </c>
      <c r="H14" s="21"/>
      <c r="I14" s="21"/>
      <c r="J14" s="21"/>
      <c r="K14" s="184"/>
      <c r="L14" s="184"/>
    </row>
    <row r="15" spans="2:12" x14ac:dyDescent="0.3">
      <c r="B15" s="123" t="s">
        <v>20</v>
      </c>
      <c r="C15" s="200" t="str">
        <f>Arbeitsabläufe_Bewertung</f>
        <v>-</v>
      </c>
      <c r="D15" s="201" t="str">
        <f t="shared" si="0"/>
        <v>-</v>
      </c>
      <c r="E15" s="202">
        <f>Arbeitsabläufe_Bearbeitungsgrad</f>
        <v>0</v>
      </c>
      <c r="F15" s="204" t="e">
        <f t="shared" si="1"/>
        <v>#N/A</v>
      </c>
      <c r="K15" s="184"/>
      <c r="L15" s="184"/>
    </row>
    <row r="16" spans="2:12" ht="15" thickBot="1" x14ac:dyDescent="0.35">
      <c r="B16" s="124" t="s">
        <v>22</v>
      </c>
      <c r="C16" s="205" t="str">
        <f>Digitalisierung_Bewertung</f>
        <v>-</v>
      </c>
      <c r="D16" s="206" t="str">
        <f t="shared" si="0"/>
        <v>-</v>
      </c>
      <c r="E16" s="207">
        <f>Digitalisierung_Bearbeitungsgrad</f>
        <v>0</v>
      </c>
      <c r="F16" s="204" t="e">
        <f t="shared" si="1"/>
        <v>#N/A</v>
      </c>
      <c r="K16" s="184"/>
      <c r="L16" s="184"/>
    </row>
    <row r="17" spans="2:54" ht="15" hidden="1" thickBot="1" x14ac:dyDescent="0.35">
      <c r="B17" s="208"/>
      <c r="C17" s="209"/>
      <c r="D17" s="209"/>
      <c r="E17" s="210"/>
      <c r="K17" s="184"/>
      <c r="L17" s="184"/>
    </row>
    <row r="18" spans="2:54" ht="15" hidden="1" thickBot="1" x14ac:dyDescent="0.35">
      <c r="B18" s="211"/>
      <c r="C18" s="201"/>
      <c r="D18" s="201"/>
      <c r="E18" s="202"/>
      <c r="K18" s="184"/>
      <c r="L18" s="184"/>
    </row>
    <row r="19" spans="2:54" ht="15" thickBot="1" x14ac:dyDescent="0.35">
      <c r="B19" s="212" t="s">
        <v>32</v>
      </c>
      <c r="C19" s="213" t="str">
        <f>IFERROR(AVERAGE(C9:C16),"-")</f>
        <v>-</v>
      </c>
      <c r="D19" s="214" t="str">
        <f>IFERROR(VLOOKUP(ROUND(C19,0),Einstufung,2),"-")</f>
        <v>-</v>
      </c>
      <c r="E19" s="215">
        <f>AVERAGE(E9:E16)</f>
        <v>0</v>
      </c>
      <c r="K19" s="184"/>
      <c r="L19" s="184"/>
    </row>
    <row r="20" spans="2:54" x14ac:dyDescent="0.3">
      <c r="B20" s="216" t="str">
        <f>"Gesamteinschätzung des Unternehmens basierend auf dem Readiness-Check:"</f>
        <v>Gesamteinschätzung des Unternehmens basierend auf dem Readiness-Check:</v>
      </c>
      <c r="C20" s="217"/>
      <c r="D20" s="217"/>
      <c r="E20" s="218"/>
    </row>
    <row r="21" spans="2:54" ht="15" customHeight="1" x14ac:dyDescent="0.3">
      <c r="B21" s="346" t="str">
        <f>IFERROR(VLOOKUP(ROUND(C19,0),Einstufung,3),"-")</f>
        <v>-</v>
      </c>
      <c r="C21" s="347"/>
      <c r="D21" s="347"/>
      <c r="E21" s="348"/>
    </row>
    <row r="22" spans="2:54" x14ac:dyDescent="0.3">
      <c r="B22" s="346"/>
      <c r="C22" s="347"/>
      <c r="D22" s="347"/>
      <c r="E22" s="348"/>
    </row>
    <row r="23" spans="2:54" ht="15" customHeight="1" x14ac:dyDescent="0.3">
      <c r="B23" s="346"/>
      <c r="C23" s="347"/>
      <c r="D23" s="347"/>
      <c r="E23" s="348"/>
      <c r="F23" s="219"/>
      <c r="G23" s="219"/>
      <c r="H23" s="219"/>
      <c r="I23" s="219"/>
      <c r="J23" s="219"/>
    </row>
    <row r="24" spans="2:54" ht="48" customHeight="1" thickBot="1" x14ac:dyDescent="0.35">
      <c r="B24" s="349"/>
      <c r="C24" s="350"/>
      <c r="D24" s="350"/>
      <c r="E24" s="351"/>
      <c r="F24" s="219"/>
      <c r="G24" s="219"/>
      <c r="H24" s="219"/>
      <c r="I24" s="219"/>
      <c r="J24" s="219"/>
    </row>
    <row r="25" spans="2:54" x14ac:dyDescent="0.3">
      <c r="J25" s="21"/>
      <c r="K25" s="184"/>
      <c r="L25" s="184"/>
    </row>
    <row r="26" spans="2:54" x14ac:dyDescent="0.3">
      <c r="J26" s="21"/>
      <c r="K26" s="184"/>
      <c r="L26" s="184"/>
    </row>
    <row r="27" spans="2:54" ht="15" thickBot="1" x14ac:dyDescent="0.35">
      <c r="B27" s="187" t="s">
        <v>154</v>
      </c>
      <c r="C27" s="188"/>
      <c r="D27" s="188"/>
      <c r="E27" s="188"/>
      <c r="F27" s="188"/>
      <c r="G27" s="188"/>
      <c r="H27" s="188"/>
      <c r="I27" s="188"/>
      <c r="J27" s="188"/>
      <c r="K27" s="184"/>
      <c r="L27" s="184"/>
    </row>
    <row r="28" spans="2:54" ht="15.6" thickTop="1" thickBot="1" x14ac:dyDescent="0.35">
      <c r="I28" s="21"/>
      <c r="J28" s="21"/>
      <c r="K28" s="184"/>
      <c r="L28" s="184"/>
    </row>
    <row r="29" spans="2:54" s="220" customFormat="1" ht="409.2" customHeight="1" x14ac:dyDescent="0.3">
      <c r="B29" s="352" t="str">
        <f>IF(ISTEXT(G113),G113,"-")</f>
        <v xml:space="preserve">
</v>
      </c>
      <c r="C29" s="353"/>
      <c r="D29" s="353"/>
      <c r="E29" s="353"/>
      <c r="F29" s="353"/>
      <c r="G29" s="353"/>
      <c r="H29" s="353"/>
      <c r="I29" s="353"/>
      <c r="J29" s="354"/>
      <c r="K29" s="183"/>
      <c r="L29" s="183"/>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184"/>
      <c r="BA29" s="184"/>
      <c r="BB29" s="184"/>
    </row>
    <row r="30" spans="2:54" s="220" customFormat="1" ht="39.6" customHeight="1" x14ac:dyDescent="0.3">
      <c r="B30" s="355"/>
      <c r="C30" s="356"/>
      <c r="D30" s="356"/>
      <c r="E30" s="356"/>
      <c r="F30" s="356"/>
      <c r="G30" s="356"/>
      <c r="H30" s="356"/>
      <c r="I30" s="356"/>
      <c r="J30" s="357"/>
      <c r="K30" s="183"/>
      <c r="L30" s="183"/>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row>
    <row r="31" spans="2:54" s="220" customFormat="1" ht="15.6" customHeight="1" x14ac:dyDescent="0.3">
      <c r="B31" s="355"/>
      <c r="C31" s="356"/>
      <c r="D31" s="356"/>
      <c r="E31" s="356"/>
      <c r="F31" s="356"/>
      <c r="G31" s="356"/>
      <c r="H31" s="356"/>
      <c r="I31" s="356"/>
      <c r="J31" s="357"/>
      <c r="K31" s="183"/>
      <c r="L31" s="183"/>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row>
    <row r="32" spans="2:54" s="220" customFormat="1" ht="15" thickBot="1" x14ac:dyDescent="0.35">
      <c r="B32" s="358"/>
      <c r="C32" s="359"/>
      <c r="D32" s="359"/>
      <c r="E32" s="359"/>
      <c r="F32" s="359"/>
      <c r="G32" s="359"/>
      <c r="H32" s="359"/>
      <c r="I32" s="359"/>
      <c r="J32" s="360"/>
      <c r="K32" s="183"/>
      <c r="L32" s="183"/>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row>
    <row r="33" spans="1:54" s="220" customFormat="1" x14ac:dyDescent="0.3">
      <c r="B33" s="219"/>
      <c r="C33" s="219"/>
      <c r="D33" s="219"/>
      <c r="E33" s="219"/>
      <c r="F33" s="219"/>
      <c r="G33" s="219"/>
      <c r="H33" s="219"/>
      <c r="I33" s="219"/>
      <c r="J33" s="219"/>
      <c r="K33" s="183"/>
      <c r="L33" s="183"/>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4"/>
    </row>
    <row r="34" spans="1:54" s="184" customFormat="1" x14ac:dyDescent="0.3">
      <c r="B34" s="219"/>
      <c r="C34" s="219"/>
      <c r="D34" s="219"/>
      <c r="E34" s="219"/>
      <c r="F34" s="219"/>
      <c r="G34" s="219"/>
      <c r="H34" s="219"/>
      <c r="I34" s="219"/>
      <c r="J34" s="219"/>
      <c r="K34" s="183"/>
      <c r="L34" s="183"/>
    </row>
    <row r="35" spans="1:54" ht="15" thickBot="1" x14ac:dyDescent="0.35">
      <c r="B35" s="221" t="s">
        <v>97</v>
      </c>
      <c r="C35" s="221"/>
      <c r="D35" s="221"/>
      <c r="E35" s="221"/>
      <c r="F35" s="221"/>
      <c r="G35" s="221" t="s">
        <v>74</v>
      </c>
      <c r="H35" s="221"/>
      <c r="I35" s="221"/>
      <c r="J35" s="221"/>
      <c r="K35" s="222"/>
      <c r="L35" s="184"/>
    </row>
    <row r="36" spans="1:54" s="184" customFormat="1" ht="15" thickTop="1" x14ac:dyDescent="0.3">
      <c r="B36" s="220"/>
      <c r="C36" s="220"/>
      <c r="D36" s="223"/>
      <c r="E36" s="223"/>
      <c r="F36" s="223"/>
      <c r="I36" s="224"/>
      <c r="J36" s="224"/>
      <c r="K36" s="224"/>
    </row>
    <row r="37" spans="1:54" s="184" customFormat="1" x14ac:dyDescent="0.3">
      <c r="A37" s="220"/>
      <c r="B37" s="225" t="s">
        <v>98</v>
      </c>
      <c r="C37" s="226"/>
      <c r="D37" s="226"/>
      <c r="E37" s="226"/>
      <c r="F37" s="226"/>
      <c r="G37" s="225" t="s">
        <v>95</v>
      </c>
      <c r="H37" s="226"/>
      <c r="I37" s="226"/>
      <c r="J37" s="226"/>
      <c r="K37" s="227"/>
      <c r="L37" s="183"/>
    </row>
    <row r="38" spans="1:54" s="184" customFormat="1" ht="24.6" x14ac:dyDescent="0.3">
      <c r="A38" s="220"/>
      <c r="B38" s="228" t="s">
        <v>102</v>
      </c>
      <c r="G38" s="229" t="s">
        <v>88</v>
      </c>
      <c r="H38" s="229"/>
      <c r="I38" s="229"/>
      <c r="J38" s="226"/>
      <c r="K38" s="227">
        <v>3.5</v>
      </c>
    </row>
    <row r="39" spans="1:54" s="184" customFormat="1" x14ac:dyDescent="0.3">
      <c r="A39" s="220"/>
      <c r="B39" s="225" t="s">
        <v>89</v>
      </c>
      <c r="G39" s="225" t="s">
        <v>89</v>
      </c>
      <c r="H39" s="225"/>
      <c r="I39" s="225"/>
      <c r="J39" s="226"/>
      <c r="K39" s="227">
        <v>3.5</v>
      </c>
    </row>
    <row r="40" spans="1:54" s="184" customFormat="1" x14ac:dyDescent="0.3">
      <c r="A40" s="220"/>
      <c r="B40" s="225" t="s">
        <v>90</v>
      </c>
      <c r="G40" s="225" t="s">
        <v>90</v>
      </c>
      <c r="H40" s="226"/>
      <c r="I40" s="226"/>
      <c r="J40" s="226"/>
      <c r="K40" s="227">
        <v>3.5</v>
      </c>
    </row>
    <row r="41" spans="1:54" s="231" customFormat="1" x14ac:dyDescent="0.3">
      <c r="A41" s="230"/>
      <c r="B41" s="225" t="s">
        <v>99</v>
      </c>
      <c r="G41" s="225" t="s">
        <v>91</v>
      </c>
      <c r="H41" s="225"/>
      <c r="I41" s="232"/>
      <c r="J41" s="232"/>
      <c r="K41" s="233">
        <v>3.5</v>
      </c>
    </row>
    <row r="42" spans="1:54" s="231" customFormat="1" x14ac:dyDescent="0.3">
      <c r="A42" s="230"/>
      <c r="B42" s="225" t="s">
        <v>92</v>
      </c>
      <c r="G42" s="225" t="s">
        <v>92</v>
      </c>
      <c r="H42" s="225"/>
      <c r="I42" s="232"/>
      <c r="J42" s="232"/>
      <c r="K42" s="233">
        <v>3.5</v>
      </c>
    </row>
    <row r="43" spans="1:54" s="231" customFormat="1" x14ac:dyDescent="0.3">
      <c r="A43" s="230"/>
      <c r="B43" s="249" t="s">
        <v>101</v>
      </c>
      <c r="G43" s="249" t="s">
        <v>93</v>
      </c>
      <c r="H43" s="232"/>
      <c r="I43" s="232"/>
      <c r="J43" s="232"/>
      <c r="K43" s="233">
        <v>3.5</v>
      </c>
    </row>
    <row r="44" spans="1:54" s="231" customFormat="1" x14ac:dyDescent="0.3">
      <c r="A44" s="230"/>
      <c r="B44" s="249" t="s">
        <v>100</v>
      </c>
      <c r="G44" s="361" t="s">
        <v>103</v>
      </c>
      <c r="H44" s="361"/>
      <c r="I44" s="232"/>
      <c r="J44" s="232"/>
      <c r="K44" s="233">
        <v>3.5</v>
      </c>
    </row>
    <row r="45" spans="1:54" s="231" customFormat="1" ht="15" customHeight="1" x14ac:dyDescent="0.3">
      <c r="A45" s="230"/>
      <c r="G45" s="230"/>
      <c r="H45" s="225"/>
      <c r="I45" s="225"/>
      <c r="J45" s="225"/>
      <c r="K45" s="234"/>
      <c r="M45" s="234"/>
    </row>
    <row r="46" spans="1:54" s="231" customFormat="1" ht="30" customHeight="1" x14ac:dyDescent="0.3">
      <c r="A46" s="230"/>
      <c r="G46" s="362" t="s">
        <v>96</v>
      </c>
      <c r="H46" s="363"/>
      <c r="I46" s="363"/>
      <c r="J46" s="363"/>
      <c r="K46" s="233">
        <v>3.5</v>
      </c>
    </row>
    <row r="47" spans="1:54" s="230" customFormat="1" ht="45" customHeight="1" x14ac:dyDescent="0.3">
      <c r="G47" s="344" t="s">
        <v>94</v>
      </c>
      <c r="H47" s="344"/>
      <c r="I47" s="344"/>
      <c r="J47" s="344"/>
      <c r="K47" s="233">
        <v>3.5</v>
      </c>
    </row>
    <row r="48" spans="1:54" s="231" customFormat="1" x14ac:dyDescent="0.3">
      <c r="B48" s="222"/>
      <c r="C48" s="222"/>
      <c r="D48" s="222"/>
      <c r="E48" s="222"/>
      <c r="F48" s="222"/>
      <c r="G48" s="222"/>
      <c r="H48" s="222"/>
      <c r="I48" s="222"/>
      <c r="J48" s="222"/>
    </row>
    <row r="49" spans="2:6" s="231" customFormat="1" x14ac:dyDescent="0.3">
      <c r="B49" s="184"/>
      <c r="C49" s="184"/>
      <c r="D49" s="224"/>
      <c r="E49" s="224"/>
      <c r="F49" s="233"/>
    </row>
    <row r="50" spans="2:6" s="231" customFormat="1" x14ac:dyDescent="0.3">
      <c r="B50" s="234"/>
      <c r="C50" s="227"/>
      <c r="D50" s="227"/>
      <c r="E50" s="227"/>
      <c r="F50" s="233"/>
    </row>
    <row r="51" spans="2:6" s="231" customFormat="1" x14ac:dyDescent="0.3">
      <c r="B51" s="288"/>
      <c r="C51" s="233"/>
      <c r="D51" s="233"/>
      <c r="E51" s="233"/>
      <c r="F51" s="233"/>
    </row>
    <row r="52" spans="2:6" s="231" customFormat="1" x14ac:dyDescent="0.3">
      <c r="B52" s="289"/>
      <c r="C52" s="233"/>
      <c r="D52" s="233"/>
      <c r="E52" s="233"/>
      <c r="F52" s="233"/>
    </row>
    <row r="53" spans="2:6" s="231" customFormat="1" x14ac:dyDescent="0.3">
      <c r="B53" s="289"/>
      <c r="C53" s="233"/>
      <c r="D53" s="233"/>
      <c r="E53" s="233"/>
      <c r="F53" s="233"/>
    </row>
    <row r="54" spans="2:6" s="231" customFormat="1" x14ac:dyDescent="0.3">
      <c r="B54" s="289"/>
      <c r="C54" s="233"/>
      <c r="D54" s="233"/>
      <c r="E54" s="233"/>
      <c r="F54" s="233"/>
    </row>
    <row r="55" spans="2:6" s="231" customFormat="1" x14ac:dyDescent="0.3">
      <c r="B55" s="289"/>
      <c r="C55" s="233"/>
      <c r="D55" s="233"/>
      <c r="E55" s="233"/>
      <c r="F55" s="233"/>
    </row>
    <row r="56" spans="2:6" s="231" customFormat="1" x14ac:dyDescent="0.3">
      <c r="B56" s="290"/>
      <c r="C56" s="233"/>
      <c r="D56" s="233"/>
      <c r="E56" s="233"/>
      <c r="F56" s="233"/>
    </row>
    <row r="57" spans="2:6" s="231" customFormat="1" x14ac:dyDescent="0.3">
      <c r="B57" s="291">
        <v>0.5</v>
      </c>
      <c r="C57" s="233">
        <v>1.5</v>
      </c>
      <c r="D57" s="233">
        <v>2.5</v>
      </c>
      <c r="E57" s="233">
        <v>3.5</v>
      </c>
      <c r="F57" s="233">
        <v>4.5</v>
      </c>
    </row>
    <row r="58" spans="2:6" s="231" customFormat="1" x14ac:dyDescent="0.3">
      <c r="B58" s="289">
        <v>0.5</v>
      </c>
      <c r="C58" s="233">
        <v>1.5</v>
      </c>
      <c r="D58" s="233">
        <v>2.5</v>
      </c>
      <c r="E58" s="233">
        <v>3.5</v>
      </c>
      <c r="F58" s="233">
        <v>4.5</v>
      </c>
    </row>
    <row r="59" spans="2:6" s="231" customFormat="1" x14ac:dyDescent="0.3">
      <c r="B59" s="289">
        <v>0.5</v>
      </c>
      <c r="C59" s="233">
        <v>1.5</v>
      </c>
      <c r="D59" s="233">
        <v>2.5</v>
      </c>
      <c r="E59" s="233">
        <v>3.5</v>
      </c>
      <c r="F59" s="233">
        <v>4.5</v>
      </c>
    </row>
    <row r="60" spans="2:6" s="231" customFormat="1" x14ac:dyDescent="0.3">
      <c r="B60" s="291">
        <v>0.5</v>
      </c>
      <c r="C60" s="233">
        <v>1.5</v>
      </c>
      <c r="D60" s="233">
        <v>2.5</v>
      </c>
      <c r="E60" s="233">
        <v>3.5</v>
      </c>
      <c r="F60" s="233">
        <v>4.5</v>
      </c>
    </row>
    <row r="61" spans="2:6" s="231" customFormat="1" x14ac:dyDescent="0.3">
      <c r="B61" s="289">
        <v>0.5</v>
      </c>
      <c r="C61" s="233">
        <v>1.5</v>
      </c>
      <c r="D61" s="233">
        <v>2.5</v>
      </c>
      <c r="E61" s="233">
        <v>3.5</v>
      </c>
      <c r="F61" s="233">
        <v>4.5</v>
      </c>
    </row>
    <row r="62" spans="2:6" s="231" customFormat="1" x14ac:dyDescent="0.3">
      <c r="B62" s="289">
        <v>0.5</v>
      </c>
      <c r="C62" s="233">
        <v>1.5</v>
      </c>
      <c r="D62" s="233">
        <v>2.5</v>
      </c>
      <c r="E62" s="233">
        <v>3.5</v>
      </c>
      <c r="F62" s="233">
        <v>4.5</v>
      </c>
    </row>
    <row r="63" spans="2:6" s="231" customFormat="1" x14ac:dyDescent="0.3">
      <c r="B63" s="291">
        <v>0.5</v>
      </c>
      <c r="C63" s="233">
        <v>1.5</v>
      </c>
      <c r="D63" s="233">
        <v>2.5</v>
      </c>
      <c r="E63" s="233">
        <v>3.5</v>
      </c>
      <c r="F63" s="233">
        <v>4.5</v>
      </c>
    </row>
    <row r="64" spans="2:6" s="231" customFormat="1" x14ac:dyDescent="0.3">
      <c r="B64" s="289">
        <v>0.5</v>
      </c>
      <c r="C64" s="233">
        <v>1.5</v>
      </c>
      <c r="D64" s="233">
        <v>2.5</v>
      </c>
      <c r="E64" s="233">
        <v>3.5</v>
      </c>
      <c r="F64" s="233">
        <v>4.5</v>
      </c>
    </row>
    <row r="65" spans="2:12" s="231" customFormat="1" x14ac:dyDescent="0.3">
      <c r="B65" s="289">
        <v>0.5</v>
      </c>
      <c r="C65" s="233">
        <v>1.5</v>
      </c>
      <c r="D65" s="233">
        <v>2.5</v>
      </c>
      <c r="E65" s="233">
        <v>3.5</v>
      </c>
      <c r="F65" s="233">
        <v>4.5</v>
      </c>
    </row>
    <row r="66" spans="2:12" s="231" customFormat="1" x14ac:dyDescent="0.3">
      <c r="B66" s="291">
        <v>0.5</v>
      </c>
      <c r="C66" s="233">
        <v>1.5</v>
      </c>
      <c r="D66" s="233">
        <v>2.5</v>
      </c>
      <c r="E66" s="233">
        <v>3.5</v>
      </c>
      <c r="F66" s="233">
        <v>4.5</v>
      </c>
    </row>
    <row r="67" spans="2:12" s="231" customFormat="1" x14ac:dyDescent="0.3">
      <c r="B67" s="233">
        <v>0.5</v>
      </c>
      <c r="C67" s="233">
        <v>1.5</v>
      </c>
      <c r="D67" s="233">
        <v>2.5</v>
      </c>
      <c r="E67" s="233">
        <v>3.5</v>
      </c>
      <c r="F67" s="233">
        <v>4.5</v>
      </c>
    </row>
    <row r="68" spans="2:12" s="231" customFormat="1" x14ac:dyDescent="0.3">
      <c r="B68" s="233"/>
      <c r="C68" s="233"/>
      <c r="D68" s="233"/>
      <c r="E68" s="233"/>
      <c r="F68" s="233"/>
    </row>
    <row r="69" spans="2:12" s="231" customFormat="1" x14ac:dyDescent="0.3">
      <c r="B69" s="233" t="s">
        <v>6</v>
      </c>
      <c r="C69" s="233" t="str">
        <f>"Readiness-Check Material- und Rohstoffeffizienz"</f>
        <v>Readiness-Check Material- und Rohstoffeffizienz</v>
      </c>
      <c r="D69" s="233"/>
      <c r="E69" s="233"/>
      <c r="F69" s="233"/>
    </row>
    <row r="70" spans="2:12" s="298" customFormat="1" x14ac:dyDescent="0.3">
      <c r="B70" s="297"/>
      <c r="C70" s="297"/>
      <c r="D70" s="297"/>
      <c r="E70" s="297"/>
      <c r="F70" s="297"/>
    </row>
    <row r="71" spans="2:12" s="231" customFormat="1" x14ac:dyDescent="0.3">
      <c r="B71" s="235" t="s">
        <v>11</v>
      </c>
      <c r="C71" s="235"/>
      <c r="D71" s="233"/>
      <c r="E71" s="233"/>
      <c r="F71" s="233"/>
    </row>
    <row r="72" spans="2:12" s="231" customFormat="1" x14ac:dyDescent="0.3">
      <c r="B72" s="233"/>
      <c r="C72" s="233"/>
      <c r="D72" s="233"/>
      <c r="E72" s="233"/>
      <c r="F72" s="233"/>
    </row>
    <row r="73" spans="2:12" s="231" customFormat="1" x14ac:dyDescent="0.3">
      <c r="B73" s="236" t="s">
        <v>26</v>
      </c>
      <c r="C73" s="236" t="s">
        <v>1</v>
      </c>
      <c r="D73" s="237"/>
      <c r="E73" s="236" t="s">
        <v>33</v>
      </c>
      <c r="F73" s="236" t="s">
        <v>18</v>
      </c>
      <c r="G73" s="236" t="s">
        <v>56</v>
      </c>
    </row>
    <row r="74" spans="2:12" s="231" customFormat="1" x14ac:dyDescent="0.3">
      <c r="B74" s="238" t="s">
        <v>5</v>
      </c>
      <c r="C74" s="239">
        <v>0</v>
      </c>
      <c r="D74" s="237"/>
      <c r="E74" s="239">
        <v>1</v>
      </c>
      <c r="F74" s="238" t="s">
        <v>105</v>
      </c>
      <c r="G74" s="238" t="s">
        <v>82</v>
      </c>
    </row>
    <row r="75" spans="2:12" s="231" customFormat="1" x14ac:dyDescent="0.3">
      <c r="B75" s="238" t="s">
        <v>12</v>
      </c>
      <c r="C75" s="239">
        <v>1</v>
      </c>
      <c r="D75" s="237"/>
      <c r="E75" s="239">
        <v>2</v>
      </c>
      <c r="F75" s="238" t="s">
        <v>55</v>
      </c>
      <c r="G75" s="238" t="s">
        <v>83</v>
      </c>
    </row>
    <row r="76" spans="2:12" s="231" customFormat="1" x14ac:dyDescent="0.3">
      <c r="B76" s="238" t="s">
        <v>13</v>
      </c>
      <c r="C76" s="239">
        <v>1</v>
      </c>
      <c r="D76" s="237"/>
      <c r="E76" s="239">
        <v>3</v>
      </c>
      <c r="F76" s="238" t="s">
        <v>3</v>
      </c>
      <c r="G76" s="238" t="s">
        <v>84</v>
      </c>
    </row>
    <row r="77" spans="2:12" s="231" customFormat="1" x14ac:dyDescent="0.3">
      <c r="B77" s="238" t="s">
        <v>14</v>
      </c>
      <c r="C77" s="239">
        <v>1</v>
      </c>
      <c r="D77" s="237"/>
      <c r="E77" s="239">
        <v>4</v>
      </c>
      <c r="F77" s="238" t="s">
        <v>2</v>
      </c>
      <c r="G77" s="238" t="s">
        <v>85</v>
      </c>
    </row>
    <row r="78" spans="2:12" s="231" customFormat="1" x14ac:dyDescent="0.3">
      <c r="B78" s="237"/>
      <c r="C78" s="237"/>
      <c r="D78" s="237"/>
      <c r="E78" s="239">
        <v>5</v>
      </c>
      <c r="F78" s="238" t="s">
        <v>4</v>
      </c>
      <c r="G78" s="238" t="s">
        <v>86</v>
      </c>
      <c r="H78" s="237"/>
      <c r="I78" s="237"/>
      <c r="J78" s="237"/>
      <c r="K78" s="237"/>
      <c r="L78" s="237"/>
    </row>
    <row r="79" spans="2:12" s="231" customFormat="1" x14ac:dyDescent="0.3">
      <c r="B79" s="237"/>
      <c r="C79" s="237"/>
      <c r="D79" s="237"/>
      <c r="E79" s="237"/>
      <c r="F79" s="237"/>
      <c r="G79" s="237"/>
      <c r="H79" s="237"/>
      <c r="I79" s="237"/>
      <c r="J79" s="237"/>
      <c r="K79" s="237"/>
      <c r="L79" s="237"/>
    </row>
    <row r="80" spans="2:12" s="231" customFormat="1" x14ac:dyDescent="0.3">
      <c r="B80" s="237"/>
      <c r="C80" s="237"/>
      <c r="D80" s="237"/>
      <c r="E80" s="237"/>
      <c r="F80" s="237"/>
      <c r="G80" s="237"/>
      <c r="H80" s="237"/>
      <c r="I80" s="237"/>
      <c r="J80" s="237"/>
      <c r="K80" s="237"/>
      <c r="L80" s="237"/>
    </row>
    <row r="81" spans="2:12" s="231" customFormat="1" x14ac:dyDescent="0.3">
      <c r="B81" s="237"/>
      <c r="C81" s="237"/>
      <c r="D81" s="237"/>
      <c r="E81" s="237"/>
      <c r="F81" s="237"/>
      <c r="G81" s="237"/>
      <c r="H81" s="237"/>
      <c r="I81" s="237"/>
      <c r="J81" s="237"/>
      <c r="K81" s="237"/>
      <c r="L81" s="237"/>
    </row>
    <row r="82" spans="2:12" s="231" customFormat="1" x14ac:dyDescent="0.3">
      <c r="B82" s="237"/>
      <c r="C82" s="237"/>
      <c r="D82" s="237"/>
      <c r="E82" s="237"/>
      <c r="F82" s="237"/>
      <c r="G82" s="237"/>
      <c r="H82" s="237"/>
      <c r="I82" s="237"/>
      <c r="J82" s="237"/>
      <c r="K82" s="237"/>
      <c r="L82" s="237"/>
    </row>
    <row r="83" spans="2:12" s="231" customFormat="1" x14ac:dyDescent="0.3">
      <c r="B83" s="237"/>
      <c r="C83" s="237"/>
      <c r="D83" s="237"/>
      <c r="E83" s="237"/>
      <c r="F83" s="237"/>
      <c r="G83" s="237"/>
      <c r="H83" s="237"/>
      <c r="I83" s="237"/>
      <c r="J83" s="237"/>
      <c r="K83" s="237"/>
      <c r="L83" s="237"/>
    </row>
    <row r="84" spans="2:12" s="231" customFormat="1" x14ac:dyDescent="0.3">
      <c r="B84" s="237"/>
      <c r="C84" s="237"/>
      <c r="D84" s="237"/>
      <c r="E84" s="237" t="str">
        <f>IF(ISNUMBER('1. Materialeinsatz'!$N$9),'1. Materialeinsatz'!$N$9,"")</f>
        <v/>
      </c>
      <c r="F84" s="237"/>
      <c r="G84" s="240" t="s">
        <v>196</v>
      </c>
      <c r="H84" s="237"/>
      <c r="I84" s="237"/>
      <c r="J84" s="237"/>
      <c r="K84" s="237"/>
      <c r="L84" s="237"/>
    </row>
    <row r="85" spans="2:12" s="231" customFormat="1" x14ac:dyDescent="0.3">
      <c r="B85" s="237"/>
      <c r="C85" s="237"/>
      <c r="D85" s="237"/>
      <c r="E85" s="237" t="str">
        <f>IF(ISNUMBER('1. Materialeinsatz'!$N$13),'1. Materialeinsatz'!$N$13,"")</f>
        <v/>
      </c>
      <c r="F85" s="233"/>
      <c r="G85" s="240" t="s">
        <v>155</v>
      </c>
      <c r="H85" s="233"/>
      <c r="I85" s="237"/>
      <c r="J85" s="237"/>
      <c r="K85" s="237"/>
      <c r="L85" s="237"/>
    </row>
    <row r="86" spans="2:12" s="231" customFormat="1" x14ac:dyDescent="0.3">
      <c r="B86" s="237"/>
      <c r="C86" s="237"/>
      <c r="D86" s="237"/>
      <c r="E86" s="237" t="str">
        <f>IF(ISNUMBER('1. Materialeinsatz'!$N$14),'1. Materialeinsatz'!$N$14,"")</f>
        <v/>
      </c>
      <c r="F86" s="233"/>
      <c r="G86" s="241" t="s">
        <v>156</v>
      </c>
      <c r="H86" s="233"/>
      <c r="I86" s="237"/>
      <c r="J86" s="237"/>
      <c r="K86" s="237"/>
      <c r="L86" s="237"/>
    </row>
    <row r="87" spans="2:12" s="231" customFormat="1" x14ac:dyDescent="0.3">
      <c r="B87" s="237"/>
      <c r="C87" s="237"/>
      <c r="D87" s="237"/>
      <c r="E87" s="237" t="str">
        <f>IF(ISNUMBER('2. Abfallmanagement'!$N$10),'2. Abfallmanagement'!$N$10,"")</f>
        <v/>
      </c>
      <c r="F87" s="233"/>
      <c r="G87" s="242" t="s">
        <v>197</v>
      </c>
      <c r="H87" s="233"/>
      <c r="I87" s="237"/>
      <c r="J87" s="237"/>
      <c r="K87" s="237"/>
      <c r="L87" s="237"/>
    </row>
    <row r="88" spans="2:12" s="231" customFormat="1" x14ac:dyDescent="0.3">
      <c r="B88" s="237"/>
      <c r="C88" s="237"/>
      <c r="D88" s="237"/>
      <c r="E88" s="237" t="str">
        <f>IF(ISNUMBER('2. Abfallmanagement'!$N$14),'2. Abfallmanagement'!$N$14,"")</f>
        <v/>
      </c>
      <c r="F88" s="233"/>
      <c r="G88" s="242" t="s">
        <v>157</v>
      </c>
      <c r="H88" s="233"/>
      <c r="I88" s="237"/>
      <c r="J88" s="237"/>
      <c r="K88" s="237"/>
      <c r="L88" s="237"/>
    </row>
    <row r="89" spans="2:12" s="231" customFormat="1" x14ac:dyDescent="0.3">
      <c r="B89" s="237"/>
      <c r="C89" s="237"/>
      <c r="D89" s="237"/>
      <c r="E89" s="237" t="str">
        <f>IF(ISNUMBER('3. Lieferketten'!$N$13),'3. Lieferketten'!$N$13,"")</f>
        <v/>
      </c>
      <c r="F89" s="233"/>
      <c r="G89" s="240" t="s">
        <v>158</v>
      </c>
      <c r="H89" s="233"/>
      <c r="I89" s="237"/>
      <c r="J89" s="237"/>
      <c r="K89" s="237"/>
      <c r="L89" s="237"/>
    </row>
    <row r="90" spans="2:12" s="231" customFormat="1" x14ac:dyDescent="0.3">
      <c r="B90" s="237"/>
      <c r="C90" s="237"/>
      <c r="D90" s="237"/>
      <c r="E90" s="237" t="str">
        <f>IF(ISNUMBER('4. Produktdesign'!$N$12),'4. Produktdesign'!$N$12,"")</f>
        <v/>
      </c>
      <c r="F90" s="233"/>
      <c r="G90" s="240" t="s">
        <v>198</v>
      </c>
      <c r="H90" s="233"/>
      <c r="I90" s="237"/>
      <c r="J90" s="237"/>
      <c r="K90" s="237"/>
      <c r="L90" s="237"/>
    </row>
    <row r="91" spans="2:12" s="231" customFormat="1" x14ac:dyDescent="0.3">
      <c r="B91" s="237"/>
      <c r="C91" s="237"/>
      <c r="D91" s="237"/>
      <c r="E91" s="237" t="str">
        <f>IF(ISNUMBER('5. Verpackung'!$N$13),'5. Verpackung'!$N$13,"")</f>
        <v/>
      </c>
      <c r="F91" s="233"/>
      <c r="G91" s="240" t="s">
        <v>159</v>
      </c>
      <c r="H91" s="233"/>
      <c r="I91" s="237"/>
      <c r="J91" s="237"/>
      <c r="K91" s="237"/>
      <c r="L91" s="237"/>
    </row>
    <row r="92" spans="2:12" s="231" customFormat="1" x14ac:dyDescent="0.3">
      <c r="B92" s="237"/>
      <c r="C92" s="237"/>
      <c r="D92" s="237"/>
      <c r="E92" s="237" t="str">
        <f>IF(ISNUMBER('5. Verpackung'!$N$14),'5. Verpackung'!$N$14,"")</f>
        <v/>
      </c>
      <c r="F92" s="233"/>
      <c r="G92" s="243" t="s">
        <v>160</v>
      </c>
      <c r="H92" s="233"/>
      <c r="I92" s="237"/>
      <c r="J92" s="237"/>
      <c r="K92" s="237"/>
      <c r="L92" s="237"/>
    </row>
    <row r="93" spans="2:12" s="231" customFormat="1" x14ac:dyDescent="0.3">
      <c r="B93" s="237"/>
      <c r="C93" s="237"/>
      <c r="D93" s="237"/>
      <c r="E93" s="237"/>
      <c r="F93" s="233"/>
      <c r="G93" s="233"/>
      <c r="H93" s="233"/>
      <c r="I93" s="237"/>
      <c r="J93" s="237"/>
      <c r="K93" s="237"/>
      <c r="L93" s="237"/>
    </row>
    <row r="94" spans="2:12" s="231" customFormat="1" x14ac:dyDescent="0.3">
      <c r="B94" s="237"/>
      <c r="C94" s="237"/>
      <c r="D94" s="237"/>
      <c r="E94" s="237"/>
      <c r="F94" s="233"/>
      <c r="G94" s="233"/>
      <c r="H94" s="233"/>
      <c r="I94" s="237"/>
      <c r="J94" s="237"/>
      <c r="K94" s="237"/>
      <c r="L94" s="237"/>
    </row>
    <row r="95" spans="2:12" s="231" customFormat="1" x14ac:dyDescent="0.3">
      <c r="B95" s="237"/>
      <c r="C95" s="237"/>
      <c r="D95" s="237"/>
      <c r="E95" s="237"/>
      <c r="F95" s="233"/>
      <c r="G95" s="233"/>
      <c r="H95" s="233"/>
      <c r="I95" s="237"/>
      <c r="J95" s="237"/>
      <c r="K95" s="237"/>
      <c r="L95" s="237"/>
    </row>
    <row r="96" spans="2:12" s="231" customFormat="1" x14ac:dyDescent="0.3">
      <c r="B96" s="237"/>
      <c r="C96" s="237"/>
      <c r="D96" s="237"/>
      <c r="E96" s="237"/>
      <c r="F96" s="233"/>
      <c r="G96" s="233" t="str">
        <f t="shared" ref="G96:G102" si="2">IF(E84&lt;6,IF(0&lt;E84,G84,""),"")</f>
        <v/>
      </c>
      <c r="H96" s="233"/>
      <c r="I96" s="237"/>
      <c r="J96" s="237"/>
      <c r="K96" s="237"/>
      <c r="L96" s="237"/>
    </row>
    <row r="97" spans="2:12" s="231" customFormat="1" x14ac:dyDescent="0.3">
      <c r="B97" s="237"/>
      <c r="C97" s="237"/>
      <c r="D97" s="237"/>
      <c r="E97" s="237"/>
      <c r="F97" s="233"/>
      <c r="G97" s="233" t="str">
        <f t="shared" si="2"/>
        <v/>
      </c>
      <c r="H97" s="233"/>
      <c r="I97" s="237"/>
      <c r="J97" s="237"/>
      <c r="K97" s="237"/>
      <c r="L97" s="237"/>
    </row>
    <row r="98" spans="2:12" s="231" customFormat="1" x14ac:dyDescent="0.3">
      <c r="B98" s="237"/>
      <c r="C98" s="237"/>
      <c r="D98" s="237"/>
      <c r="E98" s="237"/>
      <c r="F98" s="237"/>
      <c r="G98" s="233" t="str">
        <f t="shared" si="2"/>
        <v/>
      </c>
      <c r="H98" s="237"/>
      <c r="I98" s="237"/>
      <c r="J98" s="237"/>
      <c r="K98" s="237"/>
      <c r="L98" s="237"/>
    </row>
    <row r="99" spans="2:12" s="231" customFormat="1" x14ac:dyDescent="0.3">
      <c r="B99" s="237"/>
      <c r="C99" s="237"/>
      <c r="D99" s="237"/>
      <c r="E99" s="237"/>
      <c r="F99" s="237"/>
      <c r="G99" s="233" t="str">
        <f t="shared" si="2"/>
        <v/>
      </c>
      <c r="H99" s="237"/>
      <c r="I99" s="237"/>
      <c r="J99" s="237"/>
      <c r="K99" s="237"/>
      <c r="L99" s="237"/>
    </row>
    <row r="100" spans="2:12" s="231" customFormat="1" x14ac:dyDescent="0.3">
      <c r="B100" s="237"/>
      <c r="C100" s="237"/>
      <c r="D100" s="237"/>
      <c r="E100" s="237"/>
      <c r="F100" s="237"/>
      <c r="G100" s="233" t="str">
        <f t="shared" si="2"/>
        <v/>
      </c>
      <c r="H100" s="237"/>
      <c r="I100" s="237"/>
      <c r="J100" s="237"/>
      <c r="K100" s="237"/>
      <c r="L100" s="237"/>
    </row>
    <row r="101" spans="2:12" s="231" customFormat="1" x14ac:dyDescent="0.3">
      <c r="B101" s="237"/>
      <c r="C101" s="237"/>
      <c r="D101" s="237"/>
      <c r="E101" s="237"/>
      <c r="F101" s="237"/>
      <c r="G101" s="233" t="str">
        <f t="shared" si="2"/>
        <v/>
      </c>
      <c r="H101" s="237"/>
      <c r="I101" s="237"/>
      <c r="J101" s="237"/>
      <c r="K101" s="237"/>
      <c r="L101" s="237"/>
    </row>
    <row r="102" spans="2:12" s="231" customFormat="1" x14ac:dyDescent="0.3">
      <c r="B102" s="237"/>
      <c r="C102" s="237"/>
      <c r="D102" s="237"/>
      <c r="E102" s="237"/>
      <c r="F102" s="237"/>
      <c r="G102" s="233" t="str">
        <f t="shared" si="2"/>
        <v/>
      </c>
      <c r="H102" s="237"/>
      <c r="I102" s="237"/>
      <c r="J102" s="237"/>
      <c r="K102" s="237"/>
      <c r="L102" s="237"/>
    </row>
    <row r="103" spans="2:12" s="231" customFormat="1" x14ac:dyDescent="0.3">
      <c r="B103" s="237"/>
      <c r="C103" s="237"/>
      <c r="D103" s="237"/>
      <c r="E103" s="237"/>
      <c r="F103" s="237"/>
      <c r="G103" s="233" t="str">
        <f t="shared" ref="G103:G104" si="3">IF(E91&lt;6,IF(0&lt;E91,G91,""),"")</f>
        <v/>
      </c>
      <c r="H103" s="237"/>
      <c r="I103" s="237"/>
      <c r="J103" s="237"/>
      <c r="K103" s="237"/>
      <c r="L103" s="237"/>
    </row>
    <row r="104" spans="2:12" s="231" customFormat="1" x14ac:dyDescent="0.3">
      <c r="B104" s="237"/>
      <c r="C104" s="237"/>
      <c r="D104" s="237"/>
      <c r="E104" s="237"/>
      <c r="F104" s="237"/>
      <c r="G104" s="233" t="str">
        <f t="shared" si="3"/>
        <v/>
      </c>
      <c r="H104" s="237"/>
      <c r="I104" s="237"/>
      <c r="J104" s="237"/>
      <c r="K104" s="237"/>
      <c r="L104" s="237"/>
    </row>
    <row r="105" spans="2:12" s="231" customFormat="1" x14ac:dyDescent="0.3">
      <c r="B105" s="237"/>
      <c r="C105" s="237"/>
      <c r="D105" s="237"/>
      <c r="E105" s="237"/>
      <c r="F105" s="237"/>
      <c r="G105" s="233"/>
      <c r="H105" s="237"/>
      <c r="I105" s="237"/>
      <c r="J105" s="237"/>
      <c r="K105" s="237"/>
      <c r="L105" s="237"/>
    </row>
    <row r="106" spans="2:12" s="231" customFormat="1" x14ac:dyDescent="0.3">
      <c r="B106" s="237"/>
      <c r="C106" s="237"/>
      <c r="D106" s="237"/>
      <c r="E106" s="237"/>
      <c r="F106" s="237"/>
      <c r="G106" s="233"/>
      <c r="H106" s="237"/>
      <c r="I106" s="237"/>
      <c r="J106" s="237"/>
      <c r="K106" s="237"/>
      <c r="L106" s="237"/>
    </row>
    <row r="107" spans="2:12" s="231" customFormat="1" x14ac:dyDescent="0.3">
      <c r="B107" s="237"/>
      <c r="C107" s="237"/>
      <c r="D107" s="237"/>
      <c r="E107" s="237"/>
      <c r="F107" s="237"/>
      <c r="G107" s="233"/>
      <c r="H107" s="237"/>
      <c r="I107" s="237"/>
      <c r="J107" s="237"/>
      <c r="K107" s="237"/>
      <c r="L107" s="237"/>
    </row>
    <row r="108" spans="2:12" s="231" customFormat="1" x14ac:dyDescent="0.3">
      <c r="B108" s="237"/>
      <c r="C108" s="237"/>
      <c r="D108" s="237"/>
      <c r="E108" s="237"/>
      <c r="F108" s="237"/>
      <c r="G108" s="233"/>
      <c r="H108" s="237"/>
      <c r="I108" s="237"/>
      <c r="J108" s="237"/>
      <c r="K108" s="237"/>
      <c r="L108" s="237"/>
    </row>
    <row r="109" spans="2:12" s="231" customFormat="1" x14ac:dyDescent="0.3">
      <c r="B109" s="237"/>
      <c r="C109" s="237"/>
      <c r="D109" s="237"/>
      <c r="E109" s="237"/>
      <c r="F109" s="237"/>
      <c r="G109" s="233"/>
      <c r="H109" s="237"/>
      <c r="I109" s="237"/>
      <c r="J109" s="237"/>
      <c r="K109" s="237"/>
      <c r="L109" s="237"/>
    </row>
    <row r="110" spans="2:12" s="231" customFormat="1" x14ac:dyDescent="0.3">
      <c r="B110" s="237"/>
      <c r="C110" s="237"/>
      <c r="D110" s="237"/>
      <c r="E110" s="237"/>
      <c r="F110" s="237"/>
      <c r="G110" s="233"/>
      <c r="H110" s="237"/>
      <c r="I110" s="237"/>
      <c r="J110" s="237"/>
      <c r="K110" s="237"/>
      <c r="L110" s="237"/>
    </row>
    <row r="111" spans="2:12" s="231" customFormat="1" x14ac:dyDescent="0.3">
      <c r="B111" s="237"/>
      <c r="C111" s="237"/>
      <c r="D111" s="237"/>
      <c r="E111" s="237"/>
      <c r="F111" s="237"/>
      <c r="G111" s="233"/>
      <c r="H111" s="237"/>
      <c r="I111" s="237"/>
      <c r="J111" s="237"/>
      <c r="K111" s="237"/>
      <c r="L111" s="237"/>
    </row>
    <row r="112" spans="2:12" s="231" customFormat="1" x14ac:dyDescent="0.3">
      <c r="B112" s="237"/>
      <c r="C112" s="237"/>
      <c r="D112" s="237"/>
      <c r="E112" s="237"/>
      <c r="F112" s="237"/>
      <c r="G112" s="237"/>
      <c r="H112" s="237"/>
      <c r="I112" s="237"/>
      <c r="J112" s="237"/>
      <c r="K112" s="237"/>
      <c r="L112" s="237"/>
    </row>
    <row r="113" spans="2:15" s="231" customFormat="1" ht="256.95" customHeight="1" x14ac:dyDescent="0.3">
      <c r="B113" s="237"/>
      <c r="C113" s="237"/>
      <c r="D113" s="237"/>
      <c r="E113" s="237"/>
      <c r="F113" s="237"/>
      <c r="G113" s="292" t="str">
        <f>IF(ISTEXT(G96),G96&amp;CHAR(10),"")&amp;IF(ISTEXT(G97),CHAR(10)&amp;G97&amp;CHAR(10),"")&amp;IF(ISTEXT(G98),CHAR(10)&amp;G98&amp;CHAR(10),"")&amp;IF(ISTEXT(G99),CHAR(10)&amp;G99&amp;CHAR(10),"")&amp;IF(ISTEXT(G100),CHAR(10)&amp;G100&amp;CHAR(10),"")&amp;IF(ISTEXT(G101),CHAR(10)&amp;G101&amp;CHAR(10),"")&amp;IF(ISTEXT(G102),CHAR(10)&amp;G102&amp;CHAR(10),"")&amp;IF(ISTEXT(G103),CHAR(10)&amp;G103&amp;CHAR(10),"")&amp;IF(ISTEXT(G104),CHAR(10)&amp;G104&amp;CHAR(10),"")</f>
        <v xml:space="preserve">
</v>
      </c>
      <c r="H113" s="293"/>
      <c r="I113" s="293"/>
      <c r="J113" s="293"/>
      <c r="K113" s="293"/>
      <c r="L113" s="293"/>
      <c r="M113" s="293"/>
      <c r="N113" s="293"/>
      <c r="O113" s="293"/>
    </row>
    <row r="114" spans="2:15" s="230" customFormat="1" x14ac:dyDescent="0.3">
      <c r="B114" s="295"/>
      <c r="C114" s="295"/>
      <c r="D114" s="295"/>
      <c r="E114" s="295"/>
      <c r="F114" s="295"/>
      <c r="G114" s="295"/>
      <c r="H114" s="295"/>
      <c r="I114" s="295"/>
      <c r="J114" s="295"/>
      <c r="K114" s="295"/>
      <c r="L114" s="295"/>
    </row>
    <row r="115" spans="2:15" s="230" customFormat="1" x14ac:dyDescent="0.3">
      <c r="B115" s="295"/>
      <c r="C115" s="295"/>
      <c r="D115" s="295"/>
      <c r="E115" s="295"/>
      <c r="F115" s="295"/>
      <c r="G115" s="295"/>
      <c r="H115" s="295"/>
      <c r="I115" s="295"/>
      <c r="J115" s="295"/>
      <c r="K115" s="295"/>
      <c r="L115" s="295"/>
    </row>
    <row r="116" spans="2:15" s="230" customFormat="1" x14ac:dyDescent="0.3">
      <c r="B116" s="295"/>
      <c r="C116" s="295"/>
      <c r="D116" s="295"/>
      <c r="E116" s="295"/>
      <c r="F116" s="295"/>
      <c r="G116" s="295"/>
      <c r="H116" s="295"/>
      <c r="I116" s="295"/>
      <c r="J116" s="295"/>
      <c r="K116" s="295"/>
      <c r="L116" s="295"/>
    </row>
    <row r="117" spans="2:15" s="230" customFormat="1" x14ac:dyDescent="0.3">
      <c r="B117" s="295"/>
      <c r="C117" s="295"/>
      <c r="D117" s="295"/>
      <c r="E117" s="295"/>
      <c r="F117" s="295"/>
      <c r="G117" s="295"/>
      <c r="H117" s="295"/>
      <c r="I117" s="295"/>
      <c r="J117" s="295"/>
      <c r="K117" s="295"/>
      <c r="L117" s="295"/>
    </row>
    <row r="118" spans="2:15" s="230" customFormat="1" x14ac:dyDescent="0.3">
      <c r="B118" s="295"/>
      <c r="C118" s="295"/>
      <c r="D118" s="295"/>
      <c r="E118" s="295"/>
      <c r="F118" s="295"/>
      <c r="G118" s="295"/>
      <c r="H118" s="295"/>
      <c r="I118" s="295"/>
      <c r="J118" s="295"/>
      <c r="K118" s="295"/>
      <c r="L118" s="295"/>
    </row>
    <row r="119" spans="2:15" s="230" customFormat="1" x14ac:dyDescent="0.3">
      <c r="B119" s="295"/>
      <c r="C119" s="295"/>
      <c r="D119" s="295"/>
      <c r="E119" s="295"/>
      <c r="F119" s="295"/>
      <c r="G119" s="295"/>
      <c r="H119" s="295"/>
      <c r="I119" s="295"/>
      <c r="J119" s="295"/>
      <c r="K119" s="295"/>
      <c r="L119" s="295"/>
    </row>
    <row r="120" spans="2:15" s="230" customFormat="1" x14ac:dyDescent="0.3">
      <c r="B120" s="295"/>
      <c r="C120" s="295"/>
      <c r="D120" s="295"/>
      <c r="E120" s="295"/>
      <c r="F120" s="295"/>
      <c r="G120" s="295"/>
      <c r="H120" s="295"/>
      <c r="I120" s="295"/>
      <c r="J120" s="295"/>
      <c r="K120" s="295"/>
      <c r="L120" s="295"/>
    </row>
    <row r="121" spans="2:15" s="230" customFormat="1" x14ac:dyDescent="0.3">
      <c r="B121" s="295"/>
      <c r="C121" s="295"/>
      <c r="D121" s="295"/>
      <c r="E121" s="295"/>
      <c r="F121" s="295"/>
      <c r="G121" s="295"/>
      <c r="H121" s="295"/>
      <c r="I121" s="295"/>
      <c r="J121" s="295"/>
      <c r="K121" s="295"/>
      <c r="L121" s="295"/>
    </row>
    <row r="122" spans="2:15" s="230" customFormat="1" x14ac:dyDescent="0.3">
      <c r="B122" s="295"/>
      <c r="C122" s="295"/>
      <c r="D122" s="295"/>
      <c r="E122" s="295"/>
      <c r="F122" s="295"/>
      <c r="G122" s="295"/>
      <c r="H122" s="295"/>
      <c r="I122" s="295"/>
      <c r="J122" s="295"/>
      <c r="K122" s="295"/>
      <c r="L122" s="295"/>
    </row>
    <row r="123" spans="2:15" s="230" customFormat="1" x14ac:dyDescent="0.3">
      <c r="B123" s="295"/>
      <c r="C123" s="295"/>
      <c r="D123" s="295"/>
      <c r="E123" s="295"/>
      <c r="F123" s="295"/>
      <c r="G123" s="295"/>
      <c r="H123" s="295"/>
      <c r="I123" s="295"/>
      <c r="J123" s="295"/>
      <c r="K123" s="295"/>
      <c r="L123" s="295"/>
    </row>
    <row r="124" spans="2:15" s="230" customFormat="1" x14ac:dyDescent="0.3">
      <c r="B124" s="295"/>
      <c r="C124" s="295"/>
      <c r="D124" s="295"/>
      <c r="E124" s="295"/>
      <c r="F124" s="295"/>
      <c r="G124" s="295"/>
      <c r="H124" s="295"/>
      <c r="I124" s="295"/>
      <c r="J124" s="295"/>
      <c r="K124" s="295"/>
      <c r="L124" s="295"/>
    </row>
    <row r="125" spans="2:15" s="230" customFormat="1" x14ac:dyDescent="0.3">
      <c r="B125" s="295"/>
      <c r="C125" s="295"/>
      <c r="D125" s="295"/>
      <c r="E125" s="295"/>
      <c r="F125" s="295"/>
      <c r="G125" s="295"/>
      <c r="H125" s="295"/>
      <c r="I125" s="295"/>
      <c r="J125" s="295"/>
      <c r="K125" s="295"/>
      <c r="L125" s="295"/>
    </row>
    <row r="126" spans="2:15" s="230" customFormat="1" x14ac:dyDescent="0.3">
      <c r="B126" s="295"/>
      <c r="C126" s="295"/>
      <c r="D126" s="295"/>
      <c r="E126" s="295"/>
      <c r="F126" s="295"/>
      <c r="G126" s="295"/>
      <c r="H126" s="295"/>
      <c r="I126" s="295"/>
      <c r="J126" s="295"/>
      <c r="K126" s="295"/>
      <c r="L126" s="295"/>
    </row>
    <row r="127" spans="2:15" s="230" customFormat="1" x14ac:dyDescent="0.3">
      <c r="B127" s="295"/>
      <c r="C127" s="295"/>
      <c r="D127" s="295"/>
      <c r="E127" s="295"/>
      <c r="F127" s="295"/>
      <c r="G127" s="295"/>
      <c r="H127" s="295"/>
      <c r="I127" s="295"/>
      <c r="J127" s="295"/>
      <c r="K127" s="295"/>
      <c r="L127" s="295"/>
    </row>
    <row r="128" spans="2:15" s="230" customFormat="1" x14ac:dyDescent="0.3">
      <c r="B128" s="295"/>
      <c r="C128" s="295"/>
      <c r="D128" s="295"/>
      <c r="E128" s="295"/>
      <c r="F128" s="295"/>
      <c r="G128" s="295"/>
      <c r="H128" s="295"/>
      <c r="I128" s="295"/>
      <c r="J128" s="295"/>
      <c r="K128" s="295"/>
      <c r="L128" s="295"/>
    </row>
    <row r="129" spans="2:12" s="230" customFormat="1" x14ac:dyDescent="0.3">
      <c r="B129" s="295"/>
      <c r="C129" s="295"/>
      <c r="D129" s="295"/>
      <c r="E129" s="295"/>
      <c r="F129" s="295"/>
      <c r="G129" s="295"/>
      <c r="H129" s="295"/>
      <c r="I129" s="295"/>
      <c r="J129" s="295"/>
      <c r="K129" s="295"/>
      <c r="L129" s="295"/>
    </row>
    <row r="130" spans="2:12" s="230" customFormat="1" x14ac:dyDescent="0.3">
      <c r="B130" s="295"/>
      <c r="C130" s="295"/>
      <c r="D130" s="295"/>
      <c r="E130" s="295"/>
      <c r="F130" s="295"/>
      <c r="G130" s="295"/>
      <c r="H130" s="295"/>
      <c r="I130" s="295"/>
      <c r="J130" s="295"/>
      <c r="K130" s="295"/>
      <c r="L130" s="295"/>
    </row>
    <row r="131" spans="2:12" s="230" customFormat="1" x14ac:dyDescent="0.3">
      <c r="B131" s="295"/>
      <c r="C131" s="295"/>
      <c r="D131" s="295"/>
      <c r="E131" s="295"/>
      <c r="F131" s="295"/>
      <c r="G131" s="295"/>
      <c r="H131" s="295"/>
      <c r="I131" s="295"/>
      <c r="J131" s="295"/>
      <c r="K131" s="295"/>
      <c r="L131" s="295"/>
    </row>
    <row r="132" spans="2:12" s="230" customFormat="1" x14ac:dyDescent="0.3">
      <c r="B132" s="295"/>
      <c r="C132" s="295"/>
      <c r="D132" s="295"/>
      <c r="E132" s="295"/>
      <c r="F132" s="295"/>
      <c r="G132" s="295"/>
      <c r="H132" s="295"/>
      <c r="I132" s="295"/>
      <c r="J132" s="295"/>
      <c r="K132" s="295"/>
      <c r="L132" s="295"/>
    </row>
    <row r="133" spans="2:12" s="230" customFormat="1" x14ac:dyDescent="0.3">
      <c r="B133" s="295"/>
      <c r="C133" s="295"/>
      <c r="D133" s="295"/>
      <c r="E133" s="295"/>
      <c r="F133" s="295"/>
      <c r="G133" s="295"/>
      <c r="H133" s="295"/>
      <c r="I133" s="295"/>
      <c r="J133" s="295"/>
      <c r="K133" s="295"/>
      <c r="L133" s="295"/>
    </row>
    <row r="134" spans="2:12" s="230" customFormat="1" x14ac:dyDescent="0.3">
      <c r="B134" s="295"/>
      <c r="C134" s="295"/>
      <c r="D134" s="295"/>
      <c r="E134" s="295"/>
      <c r="F134" s="295"/>
      <c r="G134" s="295"/>
      <c r="H134" s="295"/>
      <c r="I134" s="295"/>
      <c r="J134" s="295"/>
      <c r="K134" s="295"/>
      <c r="L134" s="295"/>
    </row>
    <row r="135" spans="2:12" s="230" customFormat="1" x14ac:dyDescent="0.3">
      <c r="B135" s="295"/>
      <c r="C135" s="295"/>
      <c r="D135" s="295"/>
      <c r="E135" s="295"/>
      <c r="F135" s="295"/>
      <c r="G135" s="295"/>
      <c r="H135" s="295"/>
      <c r="I135" s="295"/>
      <c r="J135" s="295"/>
      <c r="K135" s="295"/>
      <c r="L135" s="295"/>
    </row>
    <row r="136" spans="2:12" s="230" customFormat="1" x14ac:dyDescent="0.3">
      <c r="B136" s="295"/>
      <c r="C136" s="295"/>
      <c r="D136" s="295"/>
      <c r="E136" s="295"/>
      <c r="F136" s="295"/>
      <c r="G136" s="295"/>
      <c r="H136" s="295"/>
      <c r="I136" s="295"/>
      <c r="J136" s="295"/>
      <c r="K136" s="295"/>
      <c r="L136" s="295"/>
    </row>
    <row r="137" spans="2:12" s="231" customFormat="1" x14ac:dyDescent="0.3">
      <c r="B137" s="237"/>
      <c r="C137" s="237"/>
      <c r="D137" s="237"/>
      <c r="E137" s="237"/>
      <c r="F137" s="237"/>
      <c r="G137" s="237"/>
      <c r="H137" s="237"/>
      <c r="I137" s="237"/>
      <c r="J137" s="237"/>
      <c r="K137" s="237"/>
      <c r="L137" s="237"/>
    </row>
    <row r="138" spans="2:12" s="231" customFormat="1" x14ac:dyDescent="0.3">
      <c r="B138" s="237"/>
      <c r="C138" s="237"/>
      <c r="D138" s="237"/>
      <c r="E138" s="237"/>
      <c r="F138" s="237"/>
      <c r="G138" s="237"/>
      <c r="H138" s="237"/>
      <c r="I138" s="237"/>
      <c r="J138" s="237"/>
      <c r="K138" s="237"/>
      <c r="L138" s="237"/>
    </row>
    <row r="139" spans="2:12" s="231" customFormat="1" x14ac:dyDescent="0.3">
      <c r="B139" s="237"/>
      <c r="C139" s="237"/>
      <c r="D139" s="237"/>
      <c r="E139" s="237"/>
      <c r="F139" s="237"/>
      <c r="G139" s="237"/>
      <c r="H139" s="237"/>
      <c r="I139" s="237"/>
      <c r="J139" s="237"/>
      <c r="K139" s="237"/>
      <c r="L139" s="237"/>
    </row>
    <row r="140" spans="2:12" s="231" customFormat="1" x14ac:dyDescent="0.3">
      <c r="B140" s="237"/>
      <c r="C140" s="237"/>
      <c r="D140" s="237"/>
      <c r="E140" s="237"/>
      <c r="F140" s="237"/>
      <c r="G140" s="237"/>
      <c r="H140" s="237"/>
      <c r="I140" s="237"/>
      <c r="J140" s="237"/>
      <c r="K140" s="237"/>
      <c r="L140" s="237"/>
    </row>
    <row r="141" spans="2:12" s="231" customFormat="1" x14ac:dyDescent="0.3">
      <c r="B141" s="237"/>
      <c r="C141" s="237"/>
      <c r="D141" s="237"/>
      <c r="E141" s="237"/>
      <c r="F141" s="237"/>
      <c r="G141" s="237"/>
      <c r="H141" s="237"/>
      <c r="I141" s="237"/>
      <c r="J141" s="237"/>
      <c r="K141" s="237"/>
      <c r="L141" s="237"/>
    </row>
    <row r="142" spans="2:12" s="231" customFormat="1" x14ac:dyDescent="0.3">
      <c r="B142" s="237"/>
      <c r="C142" s="237"/>
      <c r="D142" s="237"/>
      <c r="E142" s="237"/>
      <c r="F142" s="237"/>
      <c r="G142" s="237"/>
      <c r="H142" s="237"/>
      <c r="I142" s="237"/>
      <c r="J142" s="237"/>
      <c r="K142" s="237"/>
      <c r="L142" s="237"/>
    </row>
    <row r="143" spans="2:12" s="184" customFormat="1" x14ac:dyDescent="0.3">
      <c r="B143" s="183"/>
      <c r="C143" s="183"/>
      <c r="D143" s="183"/>
      <c r="E143" s="183"/>
      <c r="F143" s="183"/>
      <c r="G143" s="183"/>
      <c r="H143" s="183"/>
      <c r="I143" s="183"/>
      <c r="J143" s="183"/>
      <c r="K143" s="183"/>
      <c r="L143" s="183"/>
    </row>
    <row r="144" spans="2:12" s="184" customFormat="1" x14ac:dyDescent="0.3">
      <c r="B144" s="183"/>
      <c r="C144" s="183"/>
      <c r="D144" s="183"/>
      <c r="E144" s="183"/>
      <c r="F144" s="183"/>
      <c r="G144" s="183"/>
      <c r="H144" s="183"/>
      <c r="I144" s="183"/>
      <c r="J144" s="183"/>
      <c r="K144" s="183"/>
      <c r="L144" s="183"/>
    </row>
  </sheetData>
  <sheetProtection password="FABD" sheet="1" objects="1" scenarios="1" selectLockedCells="1"/>
  <mergeCells count="6">
    <mergeCell ref="G47:J47"/>
    <mergeCell ref="C4:E4"/>
    <mergeCell ref="B21:E24"/>
    <mergeCell ref="B29:J32"/>
    <mergeCell ref="G44:H44"/>
    <mergeCell ref="G46:J46"/>
  </mergeCells>
  <conditionalFormatting sqref="C17:D18">
    <cfRule type="cellIs" dxfId="6" priority="5" operator="equal">
      <formula>5</formula>
    </cfRule>
    <cfRule type="cellIs" dxfId="5" priority="6" operator="equal">
      <formula>4</formula>
    </cfRule>
    <cfRule type="cellIs" dxfId="4" priority="7" operator="equal">
      <formula>3</formula>
    </cfRule>
    <cfRule type="cellIs" dxfId="3" priority="8" operator="equal">
      <formula>2</formula>
    </cfRule>
    <cfRule type="cellIs" dxfId="2" priority="9" operator="equal">
      <formula>1</formula>
    </cfRule>
  </conditionalFormatting>
  <conditionalFormatting sqref="E9:E16">
    <cfRule type="cellIs" dxfId="1" priority="1" operator="lessThan">
      <formula>1</formula>
    </cfRule>
    <cfRule type="cellIs" dxfId="0" priority="2" operator="equal">
      <formula>1</formula>
    </cfRule>
  </conditionalFormatting>
  <hyperlinks>
    <hyperlink ref="B10" location="'2. Abfallmanagement'!A1" display="Abfallmanagement"/>
    <hyperlink ref="B11" location="'3. Lieferketten'!A1" display="Lieferketten"/>
    <hyperlink ref="B12" location="'4. Produktdesign'!A1" display="Produktdesign"/>
    <hyperlink ref="B13" location="'5. Verpackung'!A1" display="Verpackung"/>
    <hyperlink ref="B14" location="'6. Logistik'!A1" display="Logistik und Lagerhaltung"/>
    <hyperlink ref="B15" location="'7. Arbeitsabläufe'!A1" display="Arbeitsabläufe"/>
    <hyperlink ref="B16" location="'8. Digitalisierung'!A1" display="Digitalisierung"/>
    <hyperlink ref="G44" r:id="rId1"/>
    <hyperlink ref="B43" r:id="rId2" tooltip="E-Mail an die Poststelle des LfU senden"/>
    <hyperlink ref="B44" r:id="rId3"/>
    <hyperlink ref="G43" r:id="rId4"/>
    <hyperlink ref="G44:H44" r:id="rId5" display="Website: www.lfu.bayern.de"/>
    <hyperlink ref="B9" location="'1. Materialeinsatz'!A1" display="Materialeinsatz und -verluste"/>
  </hyperlinks>
  <pageMargins left="0.7" right="0.7" top="0.78740157499999996" bottom="0.78740157499999996" header="0.3" footer="0.3"/>
  <pageSetup paperSize="9" orientation="landscape" r:id="rId6"/>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9B200"/>
  </sheetPr>
  <dimension ref="A1:E33"/>
  <sheetViews>
    <sheetView showGridLines="0" workbookViewId="0">
      <selection activeCell="B28" sqref="B28"/>
    </sheetView>
  </sheetViews>
  <sheetFormatPr baseColWidth="10" defaultColWidth="11.5546875" defaultRowHeight="14.4" x14ac:dyDescent="0.3"/>
  <cols>
    <col min="1" max="1" width="24.33203125" style="21" bestFit="1" customWidth="1"/>
    <col min="2" max="2" width="25.6640625" style="174" customWidth="1"/>
    <col min="3" max="3" width="54.109375" style="174" customWidth="1"/>
    <col min="4" max="4" width="34" style="175" customWidth="1"/>
    <col min="5" max="16384" width="11.5546875" style="21"/>
  </cols>
  <sheetData>
    <row r="1" spans="1:5" x14ac:dyDescent="0.3">
      <c r="A1" s="169"/>
      <c r="B1" s="170"/>
      <c r="C1" s="170"/>
      <c r="D1" s="171"/>
    </row>
    <row r="2" spans="1:5" x14ac:dyDescent="0.3">
      <c r="A2" s="169"/>
      <c r="B2" s="170"/>
      <c r="C2" s="170"/>
      <c r="D2" s="171"/>
    </row>
    <row r="3" spans="1:5" ht="24.6" thickBot="1" x14ac:dyDescent="0.35">
      <c r="A3" s="169"/>
      <c r="B3" s="172" t="s">
        <v>125</v>
      </c>
      <c r="C3" s="172"/>
      <c r="D3" s="173"/>
    </row>
    <row r="4" spans="1:5" ht="15.6" thickTop="1" thickBot="1" x14ac:dyDescent="0.35">
      <c r="A4" s="169"/>
      <c r="B4" s="170"/>
      <c r="C4" s="170"/>
      <c r="D4" s="171"/>
    </row>
    <row r="5" spans="1:5" x14ac:dyDescent="0.3">
      <c r="A5" s="169"/>
      <c r="B5" s="364" t="s">
        <v>107</v>
      </c>
      <c r="C5" s="364" t="s">
        <v>108</v>
      </c>
      <c r="D5" s="366" t="s">
        <v>109</v>
      </c>
    </row>
    <row r="6" spans="1:5" ht="15" thickBot="1" x14ac:dyDescent="0.35">
      <c r="A6" s="169"/>
      <c r="B6" s="365"/>
      <c r="C6" s="365"/>
      <c r="D6" s="367"/>
    </row>
    <row r="7" spans="1:5" ht="237.6" x14ac:dyDescent="0.3">
      <c r="A7" s="169"/>
      <c r="B7" s="313" t="s">
        <v>178</v>
      </c>
      <c r="C7" s="265" t="s">
        <v>177</v>
      </c>
      <c r="D7" s="312" t="s">
        <v>201</v>
      </c>
      <c r="E7" s="259"/>
    </row>
    <row r="8" spans="1:5" ht="44.4" customHeight="1" x14ac:dyDescent="0.3">
      <c r="A8" s="169"/>
      <c r="B8" s="370" t="s">
        <v>126</v>
      </c>
      <c r="C8" s="368" t="s">
        <v>110</v>
      </c>
      <c r="D8" s="178" t="s">
        <v>161</v>
      </c>
      <c r="E8" s="162"/>
    </row>
    <row r="9" spans="1:5" ht="133.19999999999999" customHeight="1" x14ac:dyDescent="0.3">
      <c r="B9" s="371"/>
      <c r="C9" s="369"/>
      <c r="D9" s="179" t="s">
        <v>162</v>
      </c>
      <c r="E9" s="162"/>
    </row>
    <row r="10" spans="1:5" ht="79.2" x14ac:dyDescent="0.3">
      <c r="A10" s="169"/>
      <c r="B10" s="314" t="s">
        <v>127</v>
      </c>
      <c r="C10" s="176" t="s">
        <v>111</v>
      </c>
      <c r="D10" s="311" t="s">
        <v>199</v>
      </c>
      <c r="E10" s="162"/>
    </row>
    <row r="11" spans="1:5" ht="66" x14ac:dyDescent="0.3">
      <c r="A11" s="169"/>
      <c r="B11" s="315" t="s">
        <v>128</v>
      </c>
      <c r="C11" s="251" t="s">
        <v>112</v>
      </c>
      <c r="D11" s="179" t="s">
        <v>163</v>
      </c>
      <c r="E11" s="162"/>
    </row>
    <row r="12" spans="1:5" ht="66.599999999999994" thickBot="1" x14ac:dyDescent="0.35">
      <c r="A12" s="169"/>
      <c r="B12" s="316" t="s">
        <v>129</v>
      </c>
      <c r="C12" s="266" t="s">
        <v>113</v>
      </c>
      <c r="D12" s="260" t="s">
        <v>164</v>
      </c>
      <c r="E12" s="162"/>
    </row>
    <row r="13" spans="1:5" ht="106.2" thickBot="1" x14ac:dyDescent="0.35">
      <c r="A13" s="169"/>
      <c r="B13" s="317" t="s">
        <v>180</v>
      </c>
      <c r="C13" s="261" t="s">
        <v>179</v>
      </c>
      <c r="D13" s="262" t="s">
        <v>190</v>
      </c>
      <c r="E13" s="162"/>
    </row>
    <row r="14" spans="1:5" ht="66" x14ac:dyDescent="0.3">
      <c r="A14" s="169"/>
      <c r="B14" s="318" t="s">
        <v>181</v>
      </c>
      <c r="C14" s="251" t="s">
        <v>114</v>
      </c>
      <c r="D14" s="177" t="s">
        <v>165</v>
      </c>
      <c r="E14" s="162"/>
    </row>
    <row r="15" spans="1:5" ht="42" customHeight="1" x14ac:dyDescent="0.3">
      <c r="A15" s="169"/>
      <c r="B15" s="370" t="s">
        <v>182</v>
      </c>
      <c r="C15" s="368" t="s">
        <v>115</v>
      </c>
      <c r="D15" s="178" t="s">
        <v>166</v>
      </c>
      <c r="E15" s="162"/>
    </row>
    <row r="16" spans="1:5" ht="39.6" x14ac:dyDescent="0.3">
      <c r="B16" s="371"/>
      <c r="C16" s="369"/>
      <c r="D16" s="179" t="s">
        <v>165</v>
      </c>
      <c r="E16" s="162"/>
    </row>
    <row r="17" spans="1:5" ht="66" x14ac:dyDescent="0.3">
      <c r="A17" s="169"/>
      <c r="B17" s="314" t="s">
        <v>183</v>
      </c>
      <c r="C17" s="251" t="s">
        <v>116</v>
      </c>
      <c r="D17" s="179" t="s">
        <v>167</v>
      </c>
      <c r="E17" s="162"/>
    </row>
    <row r="18" spans="1:5" ht="145.19999999999999" x14ac:dyDescent="0.3">
      <c r="A18" s="169"/>
      <c r="B18" s="318" t="s">
        <v>184</v>
      </c>
      <c r="C18" s="251" t="s">
        <v>117</v>
      </c>
      <c r="D18" s="177" t="s">
        <v>168</v>
      </c>
      <c r="E18" s="162"/>
    </row>
    <row r="19" spans="1:5" ht="45" customHeight="1" x14ac:dyDescent="0.3">
      <c r="A19" s="169"/>
      <c r="B19" s="370" t="s">
        <v>185</v>
      </c>
      <c r="C19" s="368" t="s">
        <v>118</v>
      </c>
      <c r="D19" s="178" t="s">
        <v>169</v>
      </c>
      <c r="E19" s="162"/>
    </row>
    <row r="20" spans="1:5" ht="66.599999999999994" customHeight="1" x14ac:dyDescent="0.3">
      <c r="B20" s="371"/>
      <c r="C20" s="369"/>
      <c r="D20" s="179" t="s">
        <v>170</v>
      </c>
      <c r="E20" s="162"/>
    </row>
    <row r="21" spans="1:5" ht="132" x14ac:dyDescent="0.3">
      <c r="A21" s="169"/>
      <c r="B21" s="319" t="s">
        <v>186</v>
      </c>
      <c r="C21" s="251" t="s">
        <v>119</v>
      </c>
      <c r="D21" s="179" t="s">
        <v>170</v>
      </c>
      <c r="E21" s="162"/>
    </row>
    <row r="22" spans="1:5" ht="39.6" x14ac:dyDescent="0.3">
      <c r="A22" s="169"/>
      <c r="B22" s="319" t="s">
        <v>187</v>
      </c>
      <c r="C22" s="176" t="s">
        <v>120</v>
      </c>
      <c r="D22" s="180" t="s">
        <v>171</v>
      </c>
      <c r="E22" s="162"/>
    </row>
    <row r="23" spans="1:5" ht="79.2" x14ac:dyDescent="0.3">
      <c r="A23" s="169"/>
      <c r="B23" s="319" t="s">
        <v>130</v>
      </c>
      <c r="C23" s="176" t="s">
        <v>121</v>
      </c>
      <c r="D23" s="178" t="s">
        <v>172</v>
      </c>
      <c r="E23" s="162"/>
    </row>
    <row r="24" spans="1:5" ht="45.6" customHeight="1" x14ac:dyDescent="0.3">
      <c r="A24" s="169"/>
      <c r="B24" s="370" t="s">
        <v>131</v>
      </c>
      <c r="C24" s="368" t="s">
        <v>122</v>
      </c>
      <c r="D24" s="178" t="s">
        <v>173</v>
      </c>
      <c r="E24" s="162"/>
    </row>
    <row r="25" spans="1:5" ht="63.6" customHeight="1" x14ac:dyDescent="0.3">
      <c r="B25" s="371"/>
      <c r="C25" s="369"/>
      <c r="D25" s="179" t="s">
        <v>171</v>
      </c>
      <c r="E25" s="162"/>
    </row>
    <row r="26" spans="1:5" ht="39.6" x14ac:dyDescent="0.3">
      <c r="A26" s="169"/>
      <c r="B26" s="319" t="s">
        <v>132</v>
      </c>
      <c r="C26" s="176" t="s">
        <v>123</v>
      </c>
      <c r="D26" s="179" t="s">
        <v>174</v>
      </c>
      <c r="E26" s="162"/>
    </row>
    <row r="27" spans="1:5" ht="66" x14ac:dyDescent="0.3">
      <c r="A27" s="169"/>
      <c r="B27" s="318" t="s">
        <v>133</v>
      </c>
      <c r="C27" s="251" t="s">
        <v>124</v>
      </c>
      <c r="D27" s="179" t="s">
        <v>175</v>
      </c>
      <c r="E27" s="162"/>
    </row>
    <row r="28" spans="1:5" ht="66.599999999999994" thickBot="1" x14ac:dyDescent="0.35">
      <c r="A28" s="169"/>
      <c r="B28" s="320" t="s">
        <v>188</v>
      </c>
      <c r="C28" s="263" t="s">
        <v>189</v>
      </c>
      <c r="D28" s="264" t="s">
        <v>191</v>
      </c>
      <c r="E28" s="162"/>
    </row>
    <row r="29" spans="1:5" x14ac:dyDescent="0.3">
      <c r="A29" s="169"/>
      <c r="B29" s="170"/>
      <c r="C29" s="170"/>
      <c r="D29" s="171"/>
      <c r="E29" s="162"/>
    </row>
    <row r="30" spans="1:5" ht="26.4" x14ac:dyDescent="0.3">
      <c r="A30" s="169"/>
      <c r="B30" s="170" t="s">
        <v>202</v>
      </c>
      <c r="C30" s="170"/>
      <c r="D30" s="171"/>
      <c r="E30" s="162"/>
    </row>
    <row r="31" spans="1:5" x14ac:dyDescent="0.3">
      <c r="E31" s="162"/>
    </row>
    <row r="32" spans="1:5" x14ac:dyDescent="0.3">
      <c r="E32" s="162"/>
    </row>
    <row r="33" spans="5:5" x14ac:dyDescent="0.3">
      <c r="E33" s="162"/>
    </row>
  </sheetData>
  <sheetProtection password="FABD" sheet="1" objects="1" scenarios="1" selectLockedCells="1"/>
  <mergeCells count="11">
    <mergeCell ref="B5:B6"/>
    <mergeCell ref="C5:C6"/>
    <mergeCell ref="D5:D6"/>
    <mergeCell ref="C24:C25"/>
    <mergeCell ref="B24:B25"/>
    <mergeCell ref="C8:C9"/>
    <mergeCell ref="B8:B9"/>
    <mergeCell ref="B19:B20"/>
    <mergeCell ref="C19:C20"/>
    <mergeCell ref="B15:B16"/>
    <mergeCell ref="C15:C16"/>
  </mergeCells>
  <hyperlinks>
    <hyperlink ref="D8" r:id="rId1" display="https://www.ressource-deutschland.de/instrumente/glossar/d/"/>
    <hyperlink ref="D9" r:id="rId2"/>
    <hyperlink ref="D10" r:id="rId3"/>
    <hyperlink ref="D11" r:id="rId4"/>
    <hyperlink ref="D12" r:id="rId5"/>
    <hyperlink ref="D14" r:id="rId6"/>
    <hyperlink ref="D15" r:id="rId7" display="https://www.umweltbundesamt.de/publikationen/glossar-ressourcenschutz"/>
    <hyperlink ref="D16" r:id="rId8"/>
    <hyperlink ref="D17" r:id="rId9"/>
    <hyperlink ref="D18" r:id="rId10"/>
    <hyperlink ref="D19" r:id="rId11" display="https://www.umweltbundesamt.de/publikationen/glossar-ressourcenschutz"/>
    <hyperlink ref="D20" r:id="rId12"/>
    <hyperlink ref="D21" r:id="rId13"/>
    <hyperlink ref="D22" r:id="rId14"/>
    <hyperlink ref="D23" r:id="rId15"/>
    <hyperlink ref="D24" r:id="rId16" display="https://www.ressource-deutschland.de/instrumente/glossar/r/"/>
    <hyperlink ref="D25" r:id="rId17"/>
    <hyperlink ref="D26" r:id="rId18" display="https://www.umweltbundesamt.de/publikationen/glossar-ressourcenschutz"/>
    <hyperlink ref="D27" r:id="rId19"/>
    <hyperlink ref="D7" r:id="rId20"/>
    <hyperlink ref="D13" r:id="rId21"/>
    <hyperlink ref="D28" r:id="rId22"/>
  </hyperlinks>
  <pageMargins left="0.7" right="0.7" top="0.78740157499999996" bottom="0.78740157499999996" header="0.3" footer="0.3"/>
  <pageSetup paperSize="9" orientation="portrait"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BDC9CD"/>
  </sheetPr>
  <dimension ref="B1:Y41"/>
  <sheetViews>
    <sheetView showGridLines="0" zoomScaleNormal="100" workbookViewId="0">
      <selection activeCell="B11" sqref="B11"/>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21" width="11.44140625" style="52"/>
    <col min="22" max="24" width="11.44140625" style="50"/>
    <col min="25" max="25" width="11.5546875" style="50"/>
  </cols>
  <sheetData>
    <row r="1" spans="2:25" ht="15" customHeight="1" x14ac:dyDescent="0.3"/>
    <row r="2" spans="2:25" ht="21" customHeight="1" thickBot="1" x14ac:dyDescent="0.45">
      <c r="B2" s="37" t="s">
        <v>35</v>
      </c>
      <c r="C2" s="38"/>
      <c r="D2" s="38"/>
      <c r="E2" s="38"/>
      <c r="F2" s="38"/>
      <c r="G2" s="38"/>
      <c r="H2" s="38"/>
      <c r="I2" s="38"/>
      <c r="J2" s="38"/>
      <c r="M2" s="51"/>
    </row>
    <row r="3" spans="2:25" s="64" customFormat="1" ht="15.6" thickTop="1" thickBot="1" x14ac:dyDescent="0.35">
      <c r="B3" s="90"/>
      <c r="C3" s="90"/>
      <c r="D3" s="90"/>
      <c r="E3" s="90"/>
      <c r="F3" s="90"/>
      <c r="G3" s="90"/>
      <c r="H3" s="90"/>
      <c r="I3" s="90"/>
      <c r="J3" s="85"/>
      <c r="K3" s="50"/>
      <c r="L3" s="50"/>
      <c r="M3" s="100"/>
      <c r="N3" s="52"/>
      <c r="O3" s="52"/>
      <c r="P3" s="52"/>
      <c r="Q3" s="52"/>
      <c r="R3" s="52"/>
      <c r="S3" s="52"/>
      <c r="T3" s="52"/>
      <c r="U3" s="52"/>
      <c r="V3" s="50"/>
      <c r="W3" s="50"/>
      <c r="X3" s="50"/>
      <c r="Y3" s="50"/>
    </row>
    <row r="4" spans="2:25" s="64" customFormat="1" ht="79.8" x14ac:dyDescent="0.3">
      <c r="B4" s="329" t="s">
        <v>7</v>
      </c>
      <c r="C4" s="115" t="s">
        <v>87</v>
      </c>
      <c r="D4" s="116" t="s">
        <v>68</v>
      </c>
      <c r="E4" s="116" t="s">
        <v>69</v>
      </c>
      <c r="F4" s="116" t="s">
        <v>70</v>
      </c>
      <c r="G4" s="116" t="s">
        <v>71</v>
      </c>
      <c r="H4" s="117"/>
      <c r="I4" s="331" t="s">
        <v>26</v>
      </c>
      <c r="J4" s="333" t="s">
        <v>25</v>
      </c>
      <c r="K4" s="50"/>
      <c r="L4" s="50"/>
      <c r="M4" s="335"/>
      <c r="N4" s="335"/>
      <c r="O4" s="336"/>
      <c r="P4" s="328"/>
      <c r="Q4" s="328" t="s">
        <v>72</v>
      </c>
      <c r="R4" s="52"/>
      <c r="S4" s="52"/>
      <c r="T4" s="52"/>
      <c r="U4" s="52"/>
      <c r="V4" s="50"/>
      <c r="W4" s="50"/>
      <c r="X4" s="50"/>
      <c r="Y4" s="50"/>
    </row>
    <row r="5" spans="2:25" s="64" customFormat="1" ht="15.75" customHeight="1" thickBot="1" x14ac:dyDescent="0.35">
      <c r="B5" s="330"/>
      <c r="C5" s="154">
        <v>1</v>
      </c>
      <c r="D5" s="155">
        <v>2</v>
      </c>
      <c r="E5" s="155">
        <v>3</v>
      </c>
      <c r="F5" s="155">
        <v>4</v>
      </c>
      <c r="G5" s="155">
        <v>5</v>
      </c>
      <c r="H5" s="156" t="s">
        <v>15</v>
      </c>
      <c r="I5" s="332"/>
      <c r="J5" s="334"/>
      <c r="K5" s="50"/>
      <c r="L5" s="50"/>
      <c r="M5" s="335"/>
      <c r="N5" s="335"/>
      <c r="O5" s="336"/>
      <c r="P5" s="328"/>
      <c r="Q5" s="328"/>
      <c r="R5" s="52"/>
      <c r="S5" s="52"/>
      <c r="T5" s="52"/>
      <c r="U5" s="52"/>
      <c r="V5" s="50"/>
      <c r="W5" s="50"/>
      <c r="X5" s="50"/>
      <c r="Y5" s="50"/>
    </row>
    <row r="6" spans="2:25" s="64" customFormat="1" ht="31.2" x14ac:dyDescent="0.3">
      <c r="B6" s="244" t="s">
        <v>203</v>
      </c>
      <c r="C6" s="299"/>
      <c r="D6" s="300"/>
      <c r="E6" s="300"/>
      <c r="F6" s="300"/>
      <c r="G6" s="300"/>
      <c r="H6" s="301"/>
      <c r="I6" s="141"/>
      <c r="J6" s="254"/>
      <c r="K6" s="111">
        <f t="shared" ref="K6:K8" si="0">H6</f>
        <v>0</v>
      </c>
      <c r="L6" s="101" t="str">
        <f t="shared" ref="L6:L8" si="1">IF(K6=6,"0",IF(K6=0,"-",K6))</f>
        <v>-</v>
      </c>
      <c r="M6" s="102" t="str">
        <f t="shared" ref="M6:M8" si="2">IF(ISTEXT(B6),IFERROR(VLOOKUP(I6,Relevanz_fur_Unternehmen,2,0),""),"")</f>
        <v/>
      </c>
      <c r="N6" s="103" t="str">
        <f t="shared" ref="N6:N8" si="3">IFERROR(L6*M6,"-")</f>
        <v>-</v>
      </c>
      <c r="O6" s="103" t="str">
        <f t="shared" ref="O6:O8" si="4">IFERROR(IF((M6*L6)&gt;0,"ja","nein"),"")</f>
        <v/>
      </c>
      <c r="P6" s="104">
        <f t="shared" ref="P6:P8" si="5">IF(K6&gt;0,ISNUMBER(K6)*ISTEXT(I6),0)</f>
        <v>0</v>
      </c>
      <c r="Q6" s="104" t="str">
        <f t="shared" ref="Q6:Q8" si="6">IF(ISNUMBER(K6),IF(K6&gt;0,"x",""),"")</f>
        <v/>
      </c>
      <c r="R6" s="52"/>
      <c r="S6" s="52"/>
      <c r="T6" s="52"/>
      <c r="U6" s="52"/>
      <c r="V6" s="50"/>
      <c r="W6" s="50"/>
      <c r="X6" s="50"/>
      <c r="Y6" s="50"/>
    </row>
    <row r="7" spans="2:25" s="64" customFormat="1" ht="28.8" x14ac:dyDescent="0.3">
      <c r="B7" s="245" t="s">
        <v>204</v>
      </c>
      <c r="C7" s="143"/>
      <c r="D7" s="138"/>
      <c r="E7" s="138"/>
      <c r="F7" s="138"/>
      <c r="G7" s="138"/>
      <c r="H7" s="144"/>
      <c r="I7" s="141"/>
      <c r="J7" s="255"/>
      <c r="K7" s="111">
        <f t="shared" si="0"/>
        <v>0</v>
      </c>
      <c r="L7" s="101" t="str">
        <f t="shared" si="1"/>
        <v>-</v>
      </c>
      <c r="M7" s="102" t="str">
        <f t="shared" si="2"/>
        <v/>
      </c>
      <c r="N7" s="103" t="str">
        <f t="shared" si="3"/>
        <v>-</v>
      </c>
      <c r="O7" s="103" t="str">
        <f t="shared" si="4"/>
        <v/>
      </c>
      <c r="P7" s="104">
        <f t="shared" si="5"/>
        <v>0</v>
      </c>
      <c r="Q7" s="104" t="str">
        <f t="shared" si="6"/>
        <v/>
      </c>
      <c r="R7" s="52"/>
      <c r="S7" s="52"/>
      <c r="T7" s="52"/>
      <c r="U7" s="52"/>
      <c r="V7" s="50"/>
      <c r="W7" s="50"/>
      <c r="X7" s="50"/>
      <c r="Y7" s="50"/>
    </row>
    <row r="8" spans="2:25" s="64" customFormat="1" ht="26.4" x14ac:dyDescent="0.3">
      <c r="B8" s="70" t="s">
        <v>63</v>
      </c>
      <c r="C8" s="73"/>
      <c r="D8" s="74"/>
      <c r="E8" s="74"/>
      <c r="F8" s="74"/>
      <c r="G8" s="74"/>
      <c r="H8" s="110"/>
      <c r="I8" s="141"/>
      <c r="J8" s="256"/>
      <c r="K8" s="111">
        <f t="shared" si="0"/>
        <v>0</v>
      </c>
      <c r="L8" s="101" t="str">
        <f t="shared" si="1"/>
        <v>-</v>
      </c>
      <c r="M8" s="102" t="str">
        <f t="shared" si="2"/>
        <v/>
      </c>
      <c r="N8" s="103" t="str">
        <f t="shared" si="3"/>
        <v>-</v>
      </c>
      <c r="O8" s="103" t="str">
        <f t="shared" si="4"/>
        <v/>
      </c>
      <c r="P8" s="104">
        <f t="shared" si="5"/>
        <v>0</v>
      </c>
      <c r="Q8" s="104" t="str">
        <f t="shared" si="6"/>
        <v/>
      </c>
      <c r="R8" s="52"/>
      <c r="S8" s="52"/>
      <c r="T8" s="52"/>
      <c r="U8" s="52"/>
      <c r="V8" s="50"/>
      <c r="W8" s="50"/>
      <c r="X8" s="50"/>
      <c r="Y8" s="50"/>
    </row>
    <row r="9" spans="2:25" s="64" customFormat="1" ht="45.6" customHeight="1" x14ac:dyDescent="0.3">
      <c r="B9" s="245" t="s">
        <v>205</v>
      </c>
      <c r="C9" s="143"/>
      <c r="D9" s="138"/>
      <c r="E9" s="138"/>
      <c r="F9" s="138"/>
      <c r="G9" s="138"/>
      <c r="H9" s="144"/>
      <c r="I9" s="141"/>
      <c r="J9" s="255"/>
      <c r="K9" s="111">
        <f t="shared" ref="K9" si="7">H9</f>
        <v>0</v>
      </c>
      <c r="L9" s="101" t="str">
        <f t="shared" ref="L9" si="8">IF(K9=6,"0",IF(K9=0,"-",K9))</f>
        <v>-</v>
      </c>
      <c r="M9" s="102" t="str">
        <f t="shared" ref="M9" si="9">IF(ISTEXT(B9),IFERROR(VLOOKUP(I9,Relevanz_fur_Unternehmen,2,0),""),"")</f>
        <v/>
      </c>
      <c r="N9" s="103" t="str">
        <f t="shared" ref="N9" si="10">IFERROR(L9*M9,"-")</f>
        <v>-</v>
      </c>
      <c r="O9" s="103" t="str">
        <f t="shared" ref="O9" si="11">IFERROR(IF((M9*L9)&gt;0,"ja","nein"),"")</f>
        <v/>
      </c>
      <c r="P9" s="104">
        <f t="shared" ref="P9" si="12">IF(K9&gt;0,ISNUMBER(K9)*ISTEXT(I9),0)</f>
        <v>0</v>
      </c>
      <c r="Q9" s="104" t="str">
        <f t="shared" ref="Q9" si="13">IF(ISNUMBER(K9),IF(K9&gt;0,"x",""),"")</f>
        <v/>
      </c>
      <c r="R9" s="52"/>
      <c r="S9" s="52"/>
      <c r="T9" s="52"/>
      <c r="U9" s="52"/>
      <c r="V9" s="50"/>
      <c r="W9" s="50"/>
      <c r="X9" s="50"/>
      <c r="Y9" s="50"/>
    </row>
    <row r="10" spans="2:25" s="64" customFormat="1" ht="26.4" x14ac:dyDescent="0.3">
      <c r="B10" s="70" t="s">
        <v>54</v>
      </c>
      <c r="C10" s="73"/>
      <c r="D10" s="74"/>
      <c r="E10" s="74"/>
      <c r="F10" s="74"/>
      <c r="G10" s="74"/>
      <c r="H10" s="110"/>
      <c r="I10" s="141"/>
      <c r="J10" s="256"/>
      <c r="K10" s="111">
        <f t="shared" ref="K10:K12" si="14">H10</f>
        <v>0</v>
      </c>
      <c r="L10" s="101" t="str">
        <f t="shared" ref="L10:L12" si="15">IF(K10=6,"0",IF(K10=0,"-",K10))</f>
        <v>-</v>
      </c>
      <c r="M10" s="102" t="str">
        <f t="shared" ref="M10:M12" si="16">IF(ISTEXT(B10),IFERROR(VLOOKUP(I10,Relevanz_fur_Unternehmen,2,0),""),"")</f>
        <v/>
      </c>
      <c r="N10" s="103" t="str">
        <f t="shared" ref="N10:N12" si="17">IFERROR(L10*M10,"-")</f>
        <v>-</v>
      </c>
      <c r="O10" s="103" t="str">
        <f t="shared" ref="O10:O12" si="18">IFERROR(IF((M10*L10)&gt;0,"ja","nein"),"")</f>
        <v/>
      </c>
      <c r="P10" s="104">
        <f t="shared" ref="P10:P12" si="19">IF(K10&gt;0,ISNUMBER(K10)*ISTEXT(I10),0)</f>
        <v>0</v>
      </c>
      <c r="Q10" s="104" t="str">
        <f t="shared" ref="Q10:Q12" si="20">IF(ISNUMBER(K10),IF(K10&gt;0,"x",""),"")</f>
        <v/>
      </c>
      <c r="R10" s="52"/>
      <c r="S10" s="52"/>
      <c r="T10" s="52"/>
      <c r="U10" s="52"/>
      <c r="V10" s="50"/>
      <c r="W10" s="50"/>
      <c r="X10" s="50"/>
      <c r="Y10" s="50"/>
    </row>
    <row r="11" spans="2:25" s="64" customFormat="1" ht="28.8" x14ac:dyDescent="0.3">
      <c r="B11" s="245" t="s">
        <v>206</v>
      </c>
      <c r="C11" s="143"/>
      <c r="D11" s="138"/>
      <c r="E11" s="138"/>
      <c r="F11" s="138"/>
      <c r="G11" s="138"/>
      <c r="H11" s="144"/>
      <c r="I11" s="141"/>
      <c r="J11" s="255"/>
      <c r="K11" s="111">
        <f t="shared" si="14"/>
        <v>0</v>
      </c>
      <c r="L11" s="101" t="str">
        <f t="shared" si="15"/>
        <v>-</v>
      </c>
      <c r="M11" s="102" t="str">
        <f t="shared" si="16"/>
        <v/>
      </c>
      <c r="N11" s="103" t="str">
        <f t="shared" si="17"/>
        <v>-</v>
      </c>
      <c r="O11" s="103" t="str">
        <f t="shared" si="18"/>
        <v/>
      </c>
      <c r="P11" s="104">
        <f t="shared" si="19"/>
        <v>0</v>
      </c>
      <c r="Q11" s="104" t="str">
        <f t="shared" si="20"/>
        <v/>
      </c>
      <c r="R11" s="52"/>
      <c r="S11" s="52"/>
      <c r="T11" s="52"/>
      <c r="U11" s="52"/>
      <c r="V11" s="50"/>
      <c r="W11" s="50"/>
      <c r="X11" s="50"/>
      <c r="Y11" s="50"/>
    </row>
    <row r="12" spans="2:25" s="64" customFormat="1" ht="26.4" x14ac:dyDescent="0.3">
      <c r="B12" s="70" t="s">
        <v>57</v>
      </c>
      <c r="C12" s="73"/>
      <c r="D12" s="74"/>
      <c r="E12" s="74"/>
      <c r="F12" s="74"/>
      <c r="G12" s="74"/>
      <c r="H12" s="110"/>
      <c r="I12" s="141"/>
      <c r="J12" s="256"/>
      <c r="K12" s="111">
        <f t="shared" si="14"/>
        <v>0</v>
      </c>
      <c r="L12" s="101" t="str">
        <f t="shared" si="15"/>
        <v>-</v>
      </c>
      <c r="M12" s="102" t="str">
        <f t="shared" si="16"/>
        <v/>
      </c>
      <c r="N12" s="103" t="str">
        <f t="shared" si="17"/>
        <v>-</v>
      </c>
      <c r="O12" s="103" t="str">
        <f t="shared" si="18"/>
        <v/>
      </c>
      <c r="P12" s="104">
        <f t="shared" si="19"/>
        <v>0</v>
      </c>
      <c r="Q12" s="104" t="str">
        <f t="shared" si="20"/>
        <v/>
      </c>
      <c r="R12" s="52"/>
      <c r="S12" s="52"/>
      <c r="T12" s="52"/>
      <c r="U12" s="52"/>
      <c r="V12" s="50"/>
      <c r="W12" s="50"/>
      <c r="X12" s="50"/>
      <c r="Y12" s="50"/>
    </row>
    <row r="13" spans="2:25" s="64" customFormat="1" ht="70.2" customHeight="1" x14ac:dyDescent="0.3">
      <c r="B13" s="245" t="s">
        <v>207</v>
      </c>
      <c r="C13" s="143"/>
      <c r="D13" s="138"/>
      <c r="E13" s="138"/>
      <c r="F13" s="138"/>
      <c r="G13" s="138"/>
      <c r="H13" s="144"/>
      <c r="I13" s="141"/>
      <c r="J13" s="255"/>
      <c r="K13" s="111">
        <f t="shared" ref="K13" si="21">H13</f>
        <v>0</v>
      </c>
      <c r="L13" s="101" t="str">
        <f t="shared" ref="L13" si="22">IF(K13=6,"0",IF(K13=0,"-",K13))</f>
        <v>-</v>
      </c>
      <c r="M13" s="102" t="str">
        <f t="shared" ref="M13" si="23">IF(ISTEXT(B13),IFERROR(VLOOKUP(I13,Relevanz_fur_Unternehmen,2,0),""),"")</f>
        <v/>
      </c>
      <c r="N13" s="103" t="str">
        <f t="shared" ref="N13" si="24">IFERROR(L13*M13,"-")</f>
        <v>-</v>
      </c>
      <c r="O13" s="103" t="str">
        <f t="shared" ref="O13" si="25">IFERROR(IF((M13*L13)&gt;0,"ja","nein"),"")</f>
        <v/>
      </c>
      <c r="P13" s="104">
        <f t="shared" ref="P13" si="26">IF(K13&gt;0,ISNUMBER(K13)*ISTEXT(I13),0)</f>
        <v>0</v>
      </c>
      <c r="Q13" s="104" t="str">
        <f t="shared" ref="Q13" si="27">IF(ISNUMBER(K13),IF(K13&gt;0,"x",""),"")</f>
        <v/>
      </c>
      <c r="R13" s="52"/>
      <c r="S13" s="52"/>
      <c r="T13" s="52"/>
      <c r="U13" s="52"/>
      <c r="V13" s="50"/>
      <c r="W13" s="50"/>
      <c r="X13" s="50"/>
      <c r="Y13" s="50"/>
    </row>
    <row r="14" spans="2:25" s="64" customFormat="1" ht="32.4" x14ac:dyDescent="0.3">
      <c r="B14" s="246" t="s">
        <v>208</v>
      </c>
      <c r="C14" s="73"/>
      <c r="D14" s="74"/>
      <c r="E14" s="74"/>
      <c r="F14" s="74"/>
      <c r="G14" s="74"/>
      <c r="H14" s="110"/>
      <c r="I14" s="253"/>
      <c r="J14" s="257"/>
      <c r="K14" s="111">
        <f t="shared" ref="K14" si="28">H14</f>
        <v>0</v>
      </c>
      <c r="L14" s="101" t="str">
        <f t="shared" ref="L14" si="29">IF(K14=6,"0",IF(K14=0,"-",K14))</f>
        <v>-</v>
      </c>
      <c r="M14" s="102" t="str">
        <f t="shared" ref="M14" si="30">IF(ISTEXT(B14),IFERROR(VLOOKUP(I14,Relevanz_fur_Unternehmen,2,0),""),"")</f>
        <v/>
      </c>
      <c r="N14" s="103" t="str">
        <f t="shared" ref="N14" si="31">IFERROR(L14*M14,"-")</f>
        <v>-</v>
      </c>
      <c r="O14" s="103" t="str">
        <f t="shared" ref="O14" si="32">IFERROR(IF((M14*L14)&gt;0,"ja","nein"),"")</f>
        <v/>
      </c>
      <c r="P14" s="104">
        <f t="shared" ref="P14" si="33">IF(K14&gt;0,ISNUMBER(K14)*ISTEXT(I14),0)</f>
        <v>0</v>
      </c>
      <c r="Q14" s="104" t="str">
        <f t="shared" ref="Q14" si="34">IF(ISNUMBER(K14),IF(K14&gt;0,"x",""),"")</f>
        <v/>
      </c>
      <c r="R14" s="52"/>
      <c r="S14" s="52"/>
      <c r="T14" s="52"/>
      <c r="U14" s="52"/>
      <c r="V14" s="50"/>
      <c r="W14" s="50"/>
      <c r="X14" s="50"/>
      <c r="Y14" s="50"/>
    </row>
    <row r="15" spans="2:25" s="64" customFormat="1" ht="57.6" customHeight="1" thickBot="1" x14ac:dyDescent="0.35">
      <c r="B15" s="252" t="s">
        <v>176</v>
      </c>
      <c r="C15" s="75"/>
      <c r="D15" s="76"/>
      <c r="E15" s="76"/>
      <c r="F15" s="76"/>
      <c r="G15" s="76"/>
      <c r="H15" s="287"/>
      <c r="I15" s="253"/>
      <c r="J15" s="257"/>
      <c r="K15" s="111">
        <f t="shared" ref="K15" si="35">H15</f>
        <v>0</v>
      </c>
      <c r="L15" s="101" t="str">
        <f t="shared" ref="L15" si="36">IF(K15=6,"0",IF(K15=0,"-",K15))</f>
        <v>-</v>
      </c>
      <c r="M15" s="102" t="str">
        <f t="shared" ref="M15" si="37">IF(ISTEXT(B15),IFERROR(VLOOKUP(I15,Relevanz_fur_Unternehmen,2,0),""),"")</f>
        <v/>
      </c>
      <c r="N15" s="103" t="str">
        <f t="shared" ref="N15" si="38">IFERROR(L15*M15,"-")</f>
        <v>-</v>
      </c>
      <c r="O15" s="103" t="str">
        <f t="shared" ref="O15" si="39">IFERROR(IF((M15*L15)&gt;0,"ja","nein"),"")</f>
        <v/>
      </c>
      <c r="P15" s="104">
        <f t="shared" ref="P15" si="40">IF(K15&gt;0,ISNUMBER(K15)*ISTEXT(I15),0)</f>
        <v>0</v>
      </c>
      <c r="Q15" s="104" t="str">
        <f t="shared" ref="Q15" si="41">IF(ISNUMBER(K15),IF(K15&gt;0,"x",""),"")</f>
        <v/>
      </c>
      <c r="R15" s="52"/>
      <c r="S15" s="52"/>
      <c r="T15" s="52"/>
      <c r="U15" s="52"/>
      <c r="V15" s="50"/>
      <c r="W15" s="50"/>
      <c r="X15" s="50"/>
      <c r="Y15" s="50"/>
    </row>
    <row r="16" spans="2:25" s="64" customFormat="1" ht="15" hidden="1" thickBot="1" x14ac:dyDescent="0.35">
      <c r="B16" s="39"/>
      <c r="C16" s="77"/>
      <c r="D16" s="78"/>
      <c r="E16" s="78"/>
      <c r="F16" s="78"/>
      <c r="G16" s="78"/>
      <c r="H16" s="79"/>
      <c r="I16" s="26"/>
      <c r="J16" s="27"/>
      <c r="K16" s="50"/>
      <c r="L16" s="101"/>
      <c r="M16" s="258"/>
      <c r="N16" s="103"/>
      <c r="O16" s="103"/>
      <c r="P16" s="104"/>
      <c r="Q16" s="104"/>
      <c r="R16" s="52"/>
      <c r="S16" s="52"/>
      <c r="T16" s="52"/>
      <c r="U16" s="52"/>
      <c r="V16" s="50"/>
      <c r="W16" s="50"/>
      <c r="X16" s="50"/>
      <c r="Y16" s="50"/>
    </row>
    <row r="17" spans="2:25" s="64" customFormat="1" x14ac:dyDescent="0.3">
      <c r="B17" s="161"/>
      <c r="C17" s="80"/>
      <c r="D17" s="80"/>
      <c r="E17" s="80"/>
      <c r="F17" s="80"/>
      <c r="G17" s="80"/>
      <c r="H17" s="80"/>
      <c r="K17" s="50"/>
      <c r="L17" s="50"/>
      <c r="M17" s="52"/>
      <c r="N17" s="52"/>
      <c r="O17" s="52"/>
      <c r="P17" s="104"/>
      <c r="Q17" s="52"/>
      <c r="R17" s="52"/>
      <c r="S17" s="52"/>
      <c r="T17" s="52"/>
      <c r="U17" s="52"/>
      <c r="V17" s="50"/>
      <c r="W17" s="50"/>
      <c r="X17" s="50"/>
      <c r="Y17" s="50"/>
    </row>
    <row r="18" spans="2:25" s="64" customFormat="1" x14ac:dyDescent="0.3">
      <c r="B18" s="40" t="s">
        <v>29</v>
      </c>
      <c r="C18" s="41" t="str">
        <f>IFERROR(SUMIF(O6:O16,"ja",N6:N16)/SUMIF(O6:O16,"ja",M6:M16),"-")</f>
        <v>-</v>
      </c>
      <c r="D18" s="40" t="str">
        <f>"("&amp;IFERROR(VLOOKUP(ROUND(C18,0),Einstufung,2),"-")&amp;")"</f>
        <v>(-)</v>
      </c>
      <c r="E18" s="42"/>
      <c r="F18" s="80"/>
      <c r="G18" s="80"/>
      <c r="H18" s="80"/>
      <c r="I18" s="3"/>
      <c r="J18" s="24"/>
      <c r="K18" s="50"/>
      <c r="L18" s="50"/>
      <c r="M18" s="52"/>
      <c r="N18" s="52"/>
      <c r="O18" s="52"/>
      <c r="P18" s="52"/>
      <c r="Q18" s="52"/>
      <c r="R18" s="52"/>
      <c r="S18" s="52"/>
      <c r="T18" s="52"/>
      <c r="U18" s="52"/>
      <c r="V18" s="50"/>
      <c r="W18" s="50"/>
      <c r="X18" s="50"/>
      <c r="Y18" s="50"/>
    </row>
    <row r="19" spans="2:25" s="64" customFormat="1" x14ac:dyDescent="0.3">
      <c r="B19" s="81">
        <f>SUM(P6:P16)/COUNT(P6:P16)</f>
        <v>0</v>
      </c>
      <c r="C19" s="43"/>
      <c r="D19" s="82"/>
      <c r="E19" s="44"/>
      <c r="F19" s="83"/>
      <c r="G19" s="83"/>
      <c r="H19" s="83"/>
      <c r="I19" s="45"/>
      <c r="J19" s="1"/>
      <c r="K19" s="50"/>
      <c r="L19" s="50"/>
      <c r="M19" s="52"/>
      <c r="N19" s="52"/>
      <c r="O19" s="52"/>
      <c r="P19" s="52"/>
      <c r="Q19" s="52"/>
      <c r="R19" s="52"/>
      <c r="S19" s="52"/>
      <c r="T19" s="52"/>
      <c r="U19" s="52"/>
      <c r="V19" s="50"/>
      <c r="W19" s="50"/>
      <c r="X19" s="50"/>
      <c r="Y19" s="50"/>
    </row>
    <row r="20" spans="2:25" s="23" customFormat="1" x14ac:dyDescent="0.3">
      <c r="B20" s="267"/>
      <c r="C20" s="268"/>
      <c r="D20" s="269"/>
      <c r="E20" s="270"/>
      <c r="F20" s="267"/>
      <c r="G20" s="267"/>
      <c r="H20" s="267"/>
      <c r="I20" s="267"/>
      <c r="J20" s="22"/>
      <c r="K20" s="50"/>
      <c r="L20" s="50"/>
      <c r="M20" s="52"/>
      <c r="N20" s="52"/>
      <c r="O20" s="52"/>
      <c r="P20" s="52"/>
      <c r="Q20" s="52"/>
      <c r="R20" s="52"/>
      <c r="S20" s="52"/>
      <c r="T20" s="52"/>
      <c r="U20" s="52"/>
      <c r="V20" s="50"/>
    </row>
    <row r="21" spans="2:25" s="23" customFormat="1" x14ac:dyDescent="0.3">
      <c r="B21" s="267"/>
      <c r="C21" s="267"/>
      <c r="D21" s="267"/>
      <c r="E21" s="267"/>
      <c r="F21" s="267"/>
      <c r="G21" s="267"/>
      <c r="H21" s="267"/>
      <c r="I21" s="267"/>
      <c r="J21" s="22"/>
      <c r="K21" s="50"/>
      <c r="L21" s="50"/>
      <c r="M21" s="52"/>
      <c r="N21" s="52"/>
      <c r="O21" s="52"/>
      <c r="P21" s="52"/>
      <c r="Q21" s="52"/>
      <c r="R21" s="52"/>
      <c r="S21" s="52"/>
      <c r="T21" s="52"/>
      <c r="U21" s="52"/>
      <c r="V21" s="50"/>
    </row>
    <row r="22" spans="2:25" s="23" customFormat="1" x14ac:dyDescent="0.3">
      <c r="C22" s="267"/>
      <c r="D22" s="267"/>
      <c r="E22" s="267"/>
      <c r="F22" s="267"/>
      <c r="G22" s="267"/>
      <c r="H22" s="267"/>
      <c r="I22" s="267"/>
      <c r="J22" s="22"/>
      <c r="K22" s="50"/>
      <c r="L22" s="50"/>
      <c r="M22" s="52"/>
      <c r="N22" s="52"/>
      <c r="O22" s="52"/>
      <c r="P22" s="52"/>
      <c r="Q22" s="52"/>
      <c r="R22" s="52"/>
      <c r="S22" s="52"/>
      <c r="T22" s="52"/>
      <c r="U22" s="52"/>
      <c r="V22" s="50"/>
    </row>
    <row r="23" spans="2:25" s="23" customFormat="1" x14ac:dyDescent="0.3">
      <c r="J23" s="271"/>
      <c r="K23" s="50"/>
      <c r="L23" s="50"/>
      <c r="M23" s="52"/>
      <c r="N23" s="52"/>
      <c r="O23" s="52"/>
      <c r="P23" s="52"/>
      <c r="Q23" s="52"/>
      <c r="R23" s="52"/>
      <c r="S23" s="52"/>
      <c r="T23" s="52"/>
      <c r="U23" s="52"/>
      <c r="V23" s="50"/>
    </row>
    <row r="24" spans="2:25" s="23" customFormat="1" x14ac:dyDescent="0.3">
      <c r="J24" s="272"/>
      <c r="K24" s="50"/>
      <c r="L24" s="50"/>
      <c r="M24" s="52"/>
      <c r="N24" s="52"/>
      <c r="O24" s="52"/>
      <c r="P24" s="52"/>
      <c r="Q24" s="52"/>
      <c r="R24" s="52"/>
      <c r="S24" s="52"/>
      <c r="T24" s="52"/>
      <c r="U24" s="52"/>
      <c r="V24" s="50"/>
    </row>
    <row r="25" spans="2:25" s="23" customFormat="1" x14ac:dyDescent="0.3">
      <c r="K25" s="50"/>
      <c r="L25" s="50"/>
      <c r="M25" s="52"/>
      <c r="N25" s="52"/>
      <c r="O25" s="52"/>
      <c r="P25" s="52"/>
      <c r="Q25" s="52"/>
      <c r="R25" s="52"/>
      <c r="S25" s="52"/>
      <c r="T25" s="52"/>
      <c r="U25" s="52"/>
      <c r="V25" s="50"/>
    </row>
    <row r="26" spans="2:25" s="23" customFormat="1" x14ac:dyDescent="0.3">
      <c r="K26" s="50"/>
      <c r="L26" s="50"/>
      <c r="M26" s="52"/>
      <c r="N26" s="52"/>
      <c r="O26" s="52"/>
      <c r="P26" s="52"/>
      <c r="Q26" s="52"/>
      <c r="R26" s="52"/>
      <c r="S26" s="52"/>
      <c r="T26" s="52"/>
      <c r="U26" s="52"/>
      <c r="V26" s="50"/>
    </row>
    <row r="27" spans="2:25" s="23" customFormat="1" x14ac:dyDescent="0.3">
      <c r="K27" s="50"/>
      <c r="L27" s="50"/>
      <c r="M27" s="52"/>
      <c r="N27" s="52"/>
      <c r="O27" s="52"/>
      <c r="P27" s="52"/>
      <c r="Q27" s="52"/>
      <c r="R27" s="52"/>
      <c r="S27" s="52"/>
      <c r="T27" s="52"/>
      <c r="U27" s="52"/>
      <c r="V27" s="50"/>
    </row>
    <row r="28" spans="2:25" s="23" customFormat="1" x14ac:dyDescent="0.3">
      <c r="K28" s="50"/>
      <c r="L28" s="50"/>
      <c r="M28" s="52"/>
      <c r="N28" s="52"/>
      <c r="O28" s="52"/>
      <c r="P28" s="52"/>
      <c r="Q28" s="52"/>
      <c r="R28" s="52"/>
      <c r="S28" s="52"/>
      <c r="T28" s="52"/>
      <c r="U28" s="52"/>
      <c r="V28" s="50"/>
    </row>
    <row r="29" spans="2:25" s="23" customFormat="1" x14ac:dyDescent="0.3">
      <c r="K29" s="50"/>
      <c r="L29" s="50"/>
      <c r="M29" s="52"/>
      <c r="N29" s="52"/>
      <c r="O29" s="52"/>
      <c r="P29" s="52"/>
      <c r="Q29" s="52"/>
      <c r="R29" s="52"/>
      <c r="S29" s="52"/>
      <c r="T29" s="52"/>
      <c r="U29" s="52"/>
      <c r="V29" s="50"/>
    </row>
    <row r="30" spans="2:25" s="23" customFormat="1" x14ac:dyDescent="0.3">
      <c r="K30" s="50"/>
      <c r="L30" s="50"/>
      <c r="M30" s="52"/>
      <c r="N30" s="52"/>
      <c r="O30" s="52"/>
      <c r="P30" s="52"/>
      <c r="Q30" s="52"/>
      <c r="R30" s="52"/>
      <c r="S30" s="52"/>
      <c r="T30" s="52"/>
      <c r="U30" s="52"/>
      <c r="V30" s="50"/>
    </row>
    <row r="31" spans="2:25" s="23" customFormat="1" x14ac:dyDescent="0.3">
      <c r="K31" s="50"/>
      <c r="L31" s="50"/>
      <c r="M31" s="52"/>
      <c r="N31" s="52"/>
      <c r="O31" s="52"/>
      <c r="P31" s="52"/>
      <c r="Q31" s="52"/>
      <c r="R31" s="52"/>
      <c r="S31" s="52"/>
      <c r="T31" s="52"/>
      <c r="U31" s="52"/>
      <c r="V31" s="50"/>
    </row>
    <row r="32" spans="2:25" s="23" customFormat="1" x14ac:dyDescent="0.3">
      <c r="K32" s="50"/>
      <c r="L32" s="50"/>
      <c r="M32" s="52"/>
      <c r="N32" s="52"/>
      <c r="O32" s="52"/>
      <c r="P32" s="52"/>
      <c r="Q32" s="52"/>
      <c r="R32" s="52"/>
      <c r="S32" s="52"/>
      <c r="T32" s="52"/>
      <c r="U32" s="52"/>
      <c r="V32" s="50"/>
    </row>
    <row r="33" spans="11:22" s="23" customFormat="1" x14ac:dyDescent="0.3">
      <c r="K33" s="50"/>
      <c r="L33" s="50"/>
      <c r="M33" s="52"/>
      <c r="N33" s="52"/>
      <c r="O33" s="52"/>
      <c r="P33" s="52"/>
      <c r="Q33" s="52"/>
      <c r="R33" s="52"/>
      <c r="S33" s="52"/>
      <c r="T33" s="52"/>
      <c r="U33" s="52"/>
      <c r="V33" s="50"/>
    </row>
    <row r="34" spans="11:22" s="23" customFormat="1" x14ac:dyDescent="0.3">
      <c r="K34" s="50"/>
      <c r="L34" s="50"/>
      <c r="M34" s="52"/>
      <c r="N34" s="52"/>
      <c r="O34" s="52"/>
      <c r="P34" s="52"/>
      <c r="Q34" s="52"/>
      <c r="R34" s="52"/>
      <c r="S34" s="52"/>
      <c r="T34" s="52"/>
      <c r="U34" s="52"/>
      <c r="V34" s="50"/>
    </row>
    <row r="35" spans="11:22" s="23" customFormat="1" x14ac:dyDescent="0.3">
      <c r="K35" s="50"/>
      <c r="L35" s="50"/>
      <c r="M35" s="52"/>
      <c r="N35" s="52"/>
      <c r="O35" s="52"/>
      <c r="P35" s="52"/>
      <c r="Q35" s="52"/>
      <c r="R35" s="52"/>
      <c r="S35" s="52"/>
      <c r="T35" s="52"/>
      <c r="U35" s="52"/>
      <c r="V35" s="50"/>
    </row>
    <row r="36" spans="11:22" s="23" customFormat="1" x14ac:dyDescent="0.3">
      <c r="K36" s="50"/>
      <c r="L36" s="50"/>
      <c r="M36" s="52"/>
      <c r="N36" s="52"/>
      <c r="O36" s="52"/>
      <c r="P36" s="52"/>
      <c r="Q36" s="52"/>
      <c r="R36" s="52"/>
      <c r="S36" s="52"/>
      <c r="T36" s="52"/>
      <c r="U36" s="52"/>
      <c r="V36" s="50"/>
    </row>
    <row r="37" spans="11:22" s="23" customFormat="1" x14ac:dyDescent="0.3">
      <c r="K37" s="50"/>
      <c r="L37" s="50"/>
      <c r="M37" s="52"/>
      <c r="N37" s="52"/>
      <c r="O37" s="52"/>
      <c r="P37" s="52"/>
      <c r="Q37" s="52"/>
      <c r="R37" s="52"/>
      <c r="S37" s="52"/>
      <c r="T37" s="52"/>
      <c r="U37" s="52"/>
      <c r="V37" s="50"/>
    </row>
    <row r="38" spans="11:22" s="23" customFormat="1" x14ac:dyDescent="0.3">
      <c r="K38" s="50"/>
      <c r="L38" s="50"/>
      <c r="M38" s="52"/>
      <c r="N38" s="52"/>
      <c r="O38" s="52"/>
      <c r="P38" s="52"/>
      <c r="Q38" s="52"/>
      <c r="R38" s="52"/>
      <c r="S38" s="52"/>
      <c r="T38" s="52"/>
      <c r="U38" s="52"/>
      <c r="V38" s="50"/>
    </row>
    <row r="39" spans="11:22" s="23" customFormat="1" x14ac:dyDescent="0.3">
      <c r="K39" s="50"/>
      <c r="L39" s="50"/>
      <c r="M39" s="52"/>
      <c r="N39" s="52"/>
      <c r="O39" s="52"/>
      <c r="P39" s="52"/>
      <c r="Q39" s="52"/>
      <c r="R39" s="52"/>
      <c r="S39" s="52"/>
      <c r="T39" s="52"/>
      <c r="U39" s="52"/>
      <c r="V39" s="50"/>
    </row>
    <row r="40" spans="11:22" s="23" customFormat="1" x14ac:dyDescent="0.3">
      <c r="K40" s="50"/>
      <c r="L40" s="50"/>
      <c r="M40" s="52"/>
      <c r="N40" s="52"/>
      <c r="O40" s="52"/>
      <c r="P40" s="52"/>
      <c r="Q40" s="52"/>
      <c r="R40" s="52"/>
      <c r="S40" s="52"/>
      <c r="T40" s="52"/>
      <c r="U40" s="52"/>
      <c r="V40" s="50"/>
    </row>
    <row r="41" spans="11:22" s="23" customFormat="1" x14ac:dyDescent="0.3">
      <c r="K41" s="50"/>
      <c r="L41" s="50"/>
      <c r="M41" s="52"/>
      <c r="N41" s="52"/>
      <c r="O41" s="52"/>
      <c r="P41" s="52"/>
      <c r="Q41" s="52"/>
      <c r="R41" s="52"/>
      <c r="S41" s="52"/>
      <c r="T41" s="52"/>
      <c r="U41" s="52"/>
      <c r="V41" s="50"/>
    </row>
  </sheetData>
  <sheetProtection password="FABD" sheet="1" objects="1" scenarios="1" selectLockedCells="1"/>
  <mergeCells count="8">
    <mergeCell ref="P4:P5"/>
    <mergeCell ref="Q4:Q5"/>
    <mergeCell ref="B4:B5"/>
    <mergeCell ref="I4:I5"/>
    <mergeCell ref="J4:J5"/>
    <mergeCell ref="M4:M5"/>
    <mergeCell ref="N4:N5"/>
    <mergeCell ref="O4:O5"/>
  </mergeCells>
  <conditionalFormatting sqref="C16:I16 C7:H8 C10:H12">
    <cfRule type="expression" dxfId="338" priority="493">
      <formula>$P7=0</formula>
    </cfRule>
    <cfRule type="expression" dxfId="337" priority="494">
      <formula>$P7=1</formula>
    </cfRule>
  </conditionalFormatting>
  <conditionalFormatting sqref="I16">
    <cfRule type="cellIs" dxfId="336" priority="489" operator="equal">
      <formula>"hoch"</formula>
    </cfRule>
    <cfRule type="cellIs" dxfId="335" priority="490" operator="equal">
      <formula>"mittel"</formula>
    </cfRule>
    <cfRule type="cellIs" dxfId="334" priority="491" operator="equal">
      <formula>"gering"</formula>
    </cfRule>
    <cfRule type="cellIs" dxfId="333" priority="492" operator="equal">
      <formula>"nicht relevant"</formula>
    </cfRule>
  </conditionalFormatting>
  <conditionalFormatting sqref="I7:I8 I10:I12">
    <cfRule type="expression" dxfId="332" priority="469">
      <formula>$N7=0</formula>
    </cfRule>
    <cfRule type="expression" dxfId="331" priority="470">
      <formula>$N7=1</formula>
    </cfRule>
  </conditionalFormatting>
  <conditionalFormatting sqref="I7:I8 I10:I12">
    <cfRule type="cellIs" dxfId="330" priority="465" operator="equal">
      <formula>"hoch"</formula>
    </cfRule>
    <cfRule type="cellIs" dxfId="329" priority="466" operator="equal">
      <formula>"mittel"</formula>
    </cfRule>
    <cfRule type="cellIs" dxfId="328" priority="467" operator="equal">
      <formula>"gering"</formula>
    </cfRule>
    <cfRule type="cellIs" dxfId="327" priority="468" operator="equal">
      <formula>"nicht relevant"</formula>
    </cfRule>
  </conditionalFormatting>
  <conditionalFormatting sqref="I7:I8 I10:I12">
    <cfRule type="expression" dxfId="326" priority="463">
      <formula>$N7=0</formula>
    </cfRule>
    <cfRule type="expression" dxfId="325" priority="464">
      <formula>$N7=1</formula>
    </cfRule>
  </conditionalFormatting>
  <conditionalFormatting sqref="I7:I8 I10:I12">
    <cfRule type="cellIs" dxfId="324" priority="459" operator="equal">
      <formula>"hoch"</formula>
    </cfRule>
    <cfRule type="cellIs" dxfId="323" priority="460" operator="equal">
      <formula>"mittel"</formula>
    </cfRule>
    <cfRule type="cellIs" dxfId="322" priority="461" operator="equal">
      <formula>"gering"</formula>
    </cfRule>
    <cfRule type="cellIs" dxfId="321" priority="462" operator="equal">
      <formula>"nicht relevant"</formula>
    </cfRule>
  </conditionalFormatting>
  <conditionalFormatting sqref="C14:H14">
    <cfRule type="expression" dxfId="320" priority="433">
      <formula>$P14=0</formula>
    </cfRule>
    <cfRule type="expression" dxfId="319" priority="434">
      <formula>$P14=1</formula>
    </cfRule>
  </conditionalFormatting>
  <conditionalFormatting sqref="I14">
    <cfRule type="expression" dxfId="318" priority="431">
      <formula>$N14=0</formula>
    </cfRule>
    <cfRule type="expression" dxfId="317" priority="432">
      <formula>$N14=1</formula>
    </cfRule>
  </conditionalFormatting>
  <conditionalFormatting sqref="I14">
    <cfRule type="cellIs" dxfId="316" priority="427" operator="equal">
      <formula>"hoch"</formula>
    </cfRule>
    <cfRule type="cellIs" dxfId="315" priority="428" operator="equal">
      <formula>"mittel"</formula>
    </cfRule>
    <cfRule type="cellIs" dxfId="314" priority="429" operator="equal">
      <formula>"gering"</formula>
    </cfRule>
    <cfRule type="cellIs" dxfId="313" priority="430" operator="equal">
      <formula>"nicht relevant"</formula>
    </cfRule>
  </conditionalFormatting>
  <conditionalFormatting sqref="C6:H6">
    <cfRule type="expression" dxfId="312" priority="197">
      <formula>$P6=0</formula>
    </cfRule>
    <cfRule type="expression" dxfId="311" priority="198">
      <formula>$P6=1</formula>
    </cfRule>
  </conditionalFormatting>
  <conditionalFormatting sqref="I6">
    <cfRule type="expression" dxfId="310" priority="195">
      <formula>$N6=0</formula>
    </cfRule>
    <cfRule type="expression" dxfId="309" priority="196">
      <formula>$N6=1</formula>
    </cfRule>
  </conditionalFormatting>
  <conditionalFormatting sqref="I6">
    <cfRule type="cellIs" dxfId="308" priority="191" operator="equal">
      <formula>"hoch"</formula>
    </cfRule>
    <cfRule type="cellIs" dxfId="307" priority="192" operator="equal">
      <formula>"mittel"</formula>
    </cfRule>
    <cfRule type="cellIs" dxfId="306" priority="193" operator="equal">
      <formula>"gering"</formula>
    </cfRule>
    <cfRule type="cellIs" dxfId="305" priority="194" operator="equal">
      <formula>"nicht relevant"</formula>
    </cfRule>
  </conditionalFormatting>
  <conditionalFormatting sqref="I6">
    <cfRule type="expression" dxfId="304" priority="189">
      <formula>$N6=0</formula>
    </cfRule>
    <cfRule type="expression" dxfId="303" priority="190">
      <formula>$N6=1</formula>
    </cfRule>
  </conditionalFormatting>
  <conditionalFormatting sqref="I6">
    <cfRule type="cellIs" dxfId="302" priority="185" operator="equal">
      <formula>"hoch"</formula>
    </cfRule>
    <cfRule type="cellIs" dxfId="301" priority="186" operator="equal">
      <formula>"mittel"</formula>
    </cfRule>
    <cfRule type="cellIs" dxfId="300" priority="187" operator="equal">
      <formula>"gering"</formula>
    </cfRule>
    <cfRule type="cellIs" dxfId="299" priority="188" operator="equal">
      <formula>"nicht relevant"</formula>
    </cfRule>
  </conditionalFormatting>
  <conditionalFormatting sqref="C13:H13">
    <cfRule type="expression" dxfId="298" priority="57">
      <formula>$P13=0</formula>
    </cfRule>
    <cfRule type="expression" dxfId="297" priority="58">
      <formula>$P13=1</formula>
    </cfRule>
  </conditionalFormatting>
  <conditionalFormatting sqref="I13">
    <cfRule type="expression" dxfId="296" priority="55">
      <formula>$N13=0</formula>
    </cfRule>
    <cfRule type="expression" dxfId="295" priority="56">
      <formula>$N13=1</formula>
    </cfRule>
  </conditionalFormatting>
  <conditionalFormatting sqref="I13">
    <cfRule type="cellIs" dxfId="294" priority="51" operator="equal">
      <formula>"hoch"</formula>
    </cfRule>
    <cfRule type="cellIs" dxfId="293" priority="52" operator="equal">
      <formula>"mittel"</formula>
    </cfRule>
    <cfRule type="cellIs" dxfId="292" priority="53" operator="equal">
      <formula>"gering"</formula>
    </cfRule>
    <cfRule type="cellIs" dxfId="291" priority="54" operator="equal">
      <formula>"nicht relevant"</formula>
    </cfRule>
  </conditionalFormatting>
  <conditionalFormatting sqref="I13">
    <cfRule type="expression" dxfId="290" priority="49">
      <formula>$N13=0</formula>
    </cfRule>
    <cfRule type="expression" dxfId="289" priority="50">
      <formula>$N13=1</formula>
    </cfRule>
  </conditionalFormatting>
  <conditionalFormatting sqref="I13">
    <cfRule type="cellIs" dxfId="288" priority="45" operator="equal">
      <formula>"hoch"</formula>
    </cfRule>
    <cfRule type="cellIs" dxfId="287" priority="46" operator="equal">
      <formula>"mittel"</formula>
    </cfRule>
    <cfRule type="cellIs" dxfId="286" priority="47" operator="equal">
      <formula>"gering"</formula>
    </cfRule>
    <cfRule type="cellIs" dxfId="285" priority="48" operator="equal">
      <formula>"nicht relevant"</formula>
    </cfRule>
  </conditionalFormatting>
  <conditionalFormatting sqref="C9:H9">
    <cfRule type="expression" dxfId="284" priority="21">
      <formula>$P9=0</formula>
    </cfRule>
    <cfRule type="expression" dxfId="283" priority="22">
      <formula>$P9=1</formula>
    </cfRule>
  </conditionalFormatting>
  <conditionalFormatting sqref="I9">
    <cfRule type="expression" dxfId="282" priority="19">
      <formula>$N9=0</formula>
    </cfRule>
    <cfRule type="expression" dxfId="281" priority="20">
      <formula>$N9=1</formula>
    </cfRule>
  </conditionalFormatting>
  <conditionalFormatting sqref="I9">
    <cfRule type="cellIs" dxfId="280" priority="15" operator="equal">
      <formula>"hoch"</formula>
    </cfRule>
    <cfRule type="cellIs" dxfId="279" priority="16" operator="equal">
      <formula>"mittel"</formula>
    </cfRule>
    <cfRule type="cellIs" dxfId="278" priority="17" operator="equal">
      <formula>"gering"</formula>
    </cfRule>
    <cfRule type="cellIs" dxfId="277" priority="18" operator="equal">
      <formula>"nicht relevant"</formula>
    </cfRule>
  </conditionalFormatting>
  <conditionalFormatting sqref="I9">
    <cfRule type="expression" dxfId="276" priority="13">
      <formula>$N9=0</formula>
    </cfRule>
    <cfRule type="expression" dxfId="275" priority="14">
      <formula>$N9=1</formula>
    </cfRule>
  </conditionalFormatting>
  <conditionalFormatting sqref="I9">
    <cfRule type="cellIs" dxfId="274" priority="9" operator="equal">
      <formula>"hoch"</formula>
    </cfRule>
    <cfRule type="cellIs" dxfId="273" priority="10" operator="equal">
      <formula>"mittel"</formula>
    </cfRule>
    <cfRule type="cellIs" dxfId="272" priority="11" operator="equal">
      <formula>"gering"</formula>
    </cfRule>
    <cfRule type="cellIs" dxfId="271" priority="12" operator="equal">
      <formula>"nicht relevant"</formula>
    </cfRule>
  </conditionalFormatting>
  <conditionalFormatting sqref="C15:H15">
    <cfRule type="expression" dxfId="270" priority="7">
      <formula>$P15=0</formula>
    </cfRule>
    <cfRule type="expression" dxfId="269" priority="8">
      <formula>$P15=1</formula>
    </cfRule>
  </conditionalFormatting>
  <conditionalFormatting sqref="I15">
    <cfRule type="expression" dxfId="268" priority="5">
      <formula>$N15=0</formula>
    </cfRule>
    <cfRule type="expression" dxfId="267" priority="6">
      <formula>$N15=1</formula>
    </cfRule>
  </conditionalFormatting>
  <conditionalFormatting sqref="I15">
    <cfRule type="cellIs" dxfId="266" priority="1" operator="equal">
      <formula>"hoch"</formula>
    </cfRule>
    <cfRule type="cellIs" dxfId="265" priority="2" operator="equal">
      <formula>"mittel"</formula>
    </cfRule>
    <cfRule type="cellIs" dxfId="264" priority="3" operator="equal">
      <formula>"gering"</formula>
    </cfRule>
    <cfRule type="cellIs" dxfId="263" priority="4" operator="equal">
      <formula>"nicht relevant"</formula>
    </cfRule>
  </conditionalFormatting>
  <dataValidations count="2">
    <dataValidation type="list" allowBlank="1" showInputMessage="1" showErrorMessage="1" sqref="I6:I16">
      <formula1>Relevanz</formula1>
    </dataValidation>
    <dataValidation type="list" allowBlank="1" showInputMessage="1" showErrorMessage="1" sqref="C16:H16">
      <formula1>$Q16:$Q16</formula1>
    </dataValidation>
  </dataValidations>
  <hyperlinks>
    <hyperlink ref="B6" location="_7Materialien" display="1.1  Sind die Kosten und Mengen der eingesetzten Materialien7 und Hilfsstoffe3 bekannt?"/>
    <hyperlink ref="B7" location="_11Produkt" display="1.2  Wird eine Zuordnung des Materialeinsatzes auf die einzelnen Produkte11 bzw. Produktionsschritte vorgenommen?"/>
    <hyperlink ref="B9" location="_12Produktionsprozess" display="1.4  Werden gezielt Optimierungen des Materialeinsatzes und der Materialausschüsse bei den Produktionsprozessen12 (z. B. mittels additiver Fertigungsverfahren1) durchgeführt?"/>
    <hyperlink ref="B11" location="_9Materialflusskostenrechnung" display="1.6  Werden Materialflusskostenrechnungen9 zur Optimierung des Materialaufwands erstellt?"/>
    <hyperlink ref="B13" location="_18Smart_Materials" display="1.8  Werden Möglichkeiten zur Materialsubstitution (wie z. B. Einsatz von „Smart Materials“18, nachwachsenden Rohstoffe15 oder Sekundärrohstoffen17 bzw. Rezyklaten) bereits bei der Materialauswahl berücksichtigt, soweit technisch und wirtschaftlich sinnvo"/>
    <hyperlink ref="B14" location="_7Materialien" display="1.9 Sind die CO2-Fußabdrücke der eingesetzten Materialien7 und Hilfsstoffe3 bekannt?"/>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124" r:id="rId4" name="Option Button 76">
              <controlPr defaultSize="0" autoFill="0" autoLine="0" autoPict="0">
                <anchor moveWithCells="1">
                  <from>
                    <xdr:col>2</xdr:col>
                    <xdr:colOff>76200</xdr:colOff>
                    <xdr:row>10</xdr:row>
                    <xdr:rowOff>99060</xdr:rowOff>
                  </from>
                  <to>
                    <xdr:col>2</xdr:col>
                    <xdr:colOff>266700</xdr:colOff>
                    <xdr:row>10</xdr:row>
                    <xdr:rowOff>274320</xdr:rowOff>
                  </to>
                </anchor>
              </controlPr>
            </control>
          </mc:Choice>
        </mc:AlternateContent>
        <mc:AlternateContent xmlns:mc="http://schemas.openxmlformats.org/markup-compatibility/2006">
          <mc:Choice Requires="x14">
            <control shapeId="2130" r:id="rId5" name="Group Box 82">
              <controlPr defaultSize="0" autoFill="0" autoPict="0">
                <anchor moveWithCells="1">
                  <from>
                    <xdr:col>2</xdr:col>
                    <xdr:colOff>0</xdr:colOff>
                    <xdr:row>10</xdr:row>
                    <xdr:rowOff>0</xdr:rowOff>
                  </from>
                  <to>
                    <xdr:col>8</xdr:col>
                    <xdr:colOff>0</xdr:colOff>
                    <xdr:row>10</xdr:row>
                    <xdr:rowOff>335280</xdr:rowOff>
                  </to>
                </anchor>
              </controlPr>
            </control>
          </mc:Choice>
        </mc:AlternateContent>
        <mc:AlternateContent xmlns:mc="http://schemas.openxmlformats.org/markup-compatibility/2006">
          <mc:Choice Requires="x14">
            <control shapeId="2131" r:id="rId6" name="Option Button 83">
              <controlPr defaultSize="0" autoFill="0" autoLine="0" autoPict="0">
                <anchor moveWithCells="1">
                  <from>
                    <xdr:col>3</xdr:col>
                    <xdr:colOff>76200</xdr:colOff>
                    <xdr:row>10</xdr:row>
                    <xdr:rowOff>99060</xdr:rowOff>
                  </from>
                  <to>
                    <xdr:col>3</xdr:col>
                    <xdr:colOff>266700</xdr:colOff>
                    <xdr:row>10</xdr:row>
                    <xdr:rowOff>274320</xdr:rowOff>
                  </to>
                </anchor>
              </controlPr>
            </control>
          </mc:Choice>
        </mc:AlternateContent>
        <mc:AlternateContent xmlns:mc="http://schemas.openxmlformats.org/markup-compatibility/2006">
          <mc:Choice Requires="x14">
            <control shapeId="2132" r:id="rId7" name="Option Button 84">
              <controlPr defaultSize="0" autoFill="0" autoLine="0" autoPict="0">
                <anchor moveWithCells="1">
                  <from>
                    <xdr:col>4</xdr:col>
                    <xdr:colOff>83820</xdr:colOff>
                    <xdr:row>10</xdr:row>
                    <xdr:rowOff>99060</xdr:rowOff>
                  </from>
                  <to>
                    <xdr:col>4</xdr:col>
                    <xdr:colOff>274320</xdr:colOff>
                    <xdr:row>10</xdr:row>
                    <xdr:rowOff>274320</xdr:rowOff>
                  </to>
                </anchor>
              </controlPr>
            </control>
          </mc:Choice>
        </mc:AlternateContent>
        <mc:AlternateContent xmlns:mc="http://schemas.openxmlformats.org/markup-compatibility/2006">
          <mc:Choice Requires="x14">
            <control shapeId="2133" r:id="rId8" name="Option Button 85">
              <controlPr defaultSize="0" autoFill="0" autoLine="0" autoPict="0">
                <anchor moveWithCells="1">
                  <from>
                    <xdr:col>5</xdr:col>
                    <xdr:colOff>99060</xdr:colOff>
                    <xdr:row>10</xdr:row>
                    <xdr:rowOff>99060</xdr:rowOff>
                  </from>
                  <to>
                    <xdr:col>5</xdr:col>
                    <xdr:colOff>289560</xdr:colOff>
                    <xdr:row>10</xdr:row>
                    <xdr:rowOff>274320</xdr:rowOff>
                  </to>
                </anchor>
              </controlPr>
            </control>
          </mc:Choice>
        </mc:AlternateContent>
        <mc:AlternateContent xmlns:mc="http://schemas.openxmlformats.org/markup-compatibility/2006">
          <mc:Choice Requires="x14">
            <control shapeId="2134" r:id="rId9" name="Option Button 86">
              <controlPr defaultSize="0" autoFill="0" autoLine="0" autoPict="0">
                <anchor moveWithCells="1">
                  <from>
                    <xdr:col>6</xdr:col>
                    <xdr:colOff>99060</xdr:colOff>
                    <xdr:row>10</xdr:row>
                    <xdr:rowOff>99060</xdr:rowOff>
                  </from>
                  <to>
                    <xdr:col>6</xdr:col>
                    <xdr:colOff>289560</xdr:colOff>
                    <xdr:row>10</xdr:row>
                    <xdr:rowOff>274320</xdr:rowOff>
                  </to>
                </anchor>
              </controlPr>
            </control>
          </mc:Choice>
        </mc:AlternateContent>
        <mc:AlternateContent xmlns:mc="http://schemas.openxmlformats.org/markup-compatibility/2006">
          <mc:Choice Requires="x14">
            <control shapeId="2135" r:id="rId10" name="Option Button 87">
              <controlPr defaultSize="0" autoFill="0" autoLine="0" autoPict="0">
                <anchor moveWithCells="1">
                  <from>
                    <xdr:col>7</xdr:col>
                    <xdr:colOff>99060</xdr:colOff>
                    <xdr:row>10</xdr:row>
                    <xdr:rowOff>99060</xdr:rowOff>
                  </from>
                  <to>
                    <xdr:col>7</xdr:col>
                    <xdr:colOff>289560</xdr:colOff>
                    <xdr:row>10</xdr:row>
                    <xdr:rowOff>274320</xdr:rowOff>
                  </to>
                </anchor>
              </controlPr>
            </control>
          </mc:Choice>
        </mc:AlternateContent>
        <mc:AlternateContent xmlns:mc="http://schemas.openxmlformats.org/markup-compatibility/2006">
          <mc:Choice Requires="x14">
            <control shapeId="2136" r:id="rId11" name="Option Button 88">
              <controlPr defaultSize="0" autoFill="0" autoLine="0" autoPict="0">
                <anchor moveWithCells="1">
                  <from>
                    <xdr:col>2</xdr:col>
                    <xdr:colOff>76200</xdr:colOff>
                    <xdr:row>9</xdr:row>
                    <xdr:rowOff>76200</xdr:rowOff>
                  </from>
                  <to>
                    <xdr:col>2</xdr:col>
                    <xdr:colOff>266700</xdr:colOff>
                    <xdr:row>9</xdr:row>
                    <xdr:rowOff>251460</xdr:rowOff>
                  </to>
                </anchor>
              </controlPr>
            </control>
          </mc:Choice>
        </mc:AlternateContent>
        <mc:AlternateContent xmlns:mc="http://schemas.openxmlformats.org/markup-compatibility/2006">
          <mc:Choice Requires="x14">
            <control shapeId="2137" r:id="rId12" name="Group Box 89">
              <controlPr defaultSize="0" autoFill="0" autoPict="0" altText="">
                <anchor moveWithCells="1">
                  <from>
                    <xdr:col>2</xdr:col>
                    <xdr:colOff>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138" r:id="rId13" name="Option Button 90">
              <controlPr defaultSize="0" autoFill="0" autoLine="0" autoPict="0">
                <anchor moveWithCells="1">
                  <from>
                    <xdr:col>3</xdr:col>
                    <xdr:colOff>76200</xdr:colOff>
                    <xdr:row>9</xdr:row>
                    <xdr:rowOff>76200</xdr:rowOff>
                  </from>
                  <to>
                    <xdr:col>3</xdr:col>
                    <xdr:colOff>266700</xdr:colOff>
                    <xdr:row>9</xdr:row>
                    <xdr:rowOff>251460</xdr:rowOff>
                  </to>
                </anchor>
              </controlPr>
            </control>
          </mc:Choice>
        </mc:AlternateContent>
        <mc:AlternateContent xmlns:mc="http://schemas.openxmlformats.org/markup-compatibility/2006">
          <mc:Choice Requires="x14">
            <control shapeId="2139" r:id="rId14" name="Option Button 91">
              <controlPr defaultSize="0" autoFill="0" autoLine="0" autoPict="0">
                <anchor moveWithCells="1">
                  <from>
                    <xdr:col>4</xdr:col>
                    <xdr:colOff>83820</xdr:colOff>
                    <xdr:row>9</xdr:row>
                    <xdr:rowOff>76200</xdr:rowOff>
                  </from>
                  <to>
                    <xdr:col>4</xdr:col>
                    <xdr:colOff>274320</xdr:colOff>
                    <xdr:row>9</xdr:row>
                    <xdr:rowOff>251460</xdr:rowOff>
                  </to>
                </anchor>
              </controlPr>
            </control>
          </mc:Choice>
        </mc:AlternateContent>
        <mc:AlternateContent xmlns:mc="http://schemas.openxmlformats.org/markup-compatibility/2006">
          <mc:Choice Requires="x14">
            <control shapeId="2140" r:id="rId15" name="Option Button 92">
              <controlPr defaultSize="0" autoFill="0" autoLine="0" autoPict="0">
                <anchor moveWithCells="1">
                  <from>
                    <xdr:col>5</xdr:col>
                    <xdr:colOff>99060</xdr:colOff>
                    <xdr:row>9</xdr:row>
                    <xdr:rowOff>76200</xdr:rowOff>
                  </from>
                  <to>
                    <xdr:col>5</xdr:col>
                    <xdr:colOff>289560</xdr:colOff>
                    <xdr:row>9</xdr:row>
                    <xdr:rowOff>251460</xdr:rowOff>
                  </to>
                </anchor>
              </controlPr>
            </control>
          </mc:Choice>
        </mc:AlternateContent>
        <mc:AlternateContent xmlns:mc="http://schemas.openxmlformats.org/markup-compatibility/2006">
          <mc:Choice Requires="x14">
            <control shapeId="2141" r:id="rId16" name="Option Button 93">
              <controlPr defaultSize="0" autoFill="0" autoLine="0" autoPict="0">
                <anchor moveWithCells="1">
                  <from>
                    <xdr:col>6</xdr:col>
                    <xdr:colOff>99060</xdr:colOff>
                    <xdr:row>9</xdr:row>
                    <xdr:rowOff>76200</xdr:rowOff>
                  </from>
                  <to>
                    <xdr:col>6</xdr:col>
                    <xdr:colOff>289560</xdr:colOff>
                    <xdr:row>9</xdr:row>
                    <xdr:rowOff>251460</xdr:rowOff>
                  </to>
                </anchor>
              </controlPr>
            </control>
          </mc:Choice>
        </mc:AlternateContent>
        <mc:AlternateContent xmlns:mc="http://schemas.openxmlformats.org/markup-compatibility/2006">
          <mc:Choice Requires="x14">
            <control shapeId="2142" r:id="rId17" name="Option Button 94">
              <controlPr defaultSize="0" autoFill="0" autoLine="0" autoPict="0">
                <anchor moveWithCells="1">
                  <from>
                    <xdr:col>7</xdr:col>
                    <xdr:colOff>99060</xdr:colOff>
                    <xdr:row>9</xdr:row>
                    <xdr:rowOff>76200</xdr:rowOff>
                  </from>
                  <to>
                    <xdr:col>7</xdr:col>
                    <xdr:colOff>289560</xdr:colOff>
                    <xdr:row>9</xdr:row>
                    <xdr:rowOff>251460</xdr:rowOff>
                  </to>
                </anchor>
              </controlPr>
            </control>
          </mc:Choice>
        </mc:AlternateContent>
        <mc:AlternateContent xmlns:mc="http://schemas.openxmlformats.org/markup-compatibility/2006">
          <mc:Choice Requires="x14">
            <control shapeId="2143" r:id="rId18" name="Option Button 95">
              <controlPr defaultSize="0" autoFill="0" autoLine="0" autoPict="0">
                <anchor moveWithCells="1">
                  <from>
                    <xdr:col>2</xdr:col>
                    <xdr:colOff>76200</xdr:colOff>
                    <xdr:row>11</xdr:row>
                    <xdr:rowOff>83820</xdr:rowOff>
                  </from>
                  <to>
                    <xdr:col>2</xdr:col>
                    <xdr:colOff>266700</xdr:colOff>
                    <xdr:row>11</xdr:row>
                    <xdr:rowOff>259080</xdr:rowOff>
                  </to>
                </anchor>
              </controlPr>
            </control>
          </mc:Choice>
        </mc:AlternateContent>
        <mc:AlternateContent xmlns:mc="http://schemas.openxmlformats.org/markup-compatibility/2006">
          <mc:Choice Requires="x14">
            <control shapeId="2144" r:id="rId19" name="Group Box 96">
              <controlPr defaultSize="0" autoFill="0" autoPict="0">
                <anchor moveWithCells="1">
                  <from>
                    <xdr:col>2</xdr:col>
                    <xdr:colOff>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145" r:id="rId20" name="Option Button 97">
              <controlPr defaultSize="0" autoFill="0" autoLine="0" autoPict="0">
                <anchor moveWithCells="1">
                  <from>
                    <xdr:col>3</xdr:col>
                    <xdr:colOff>76200</xdr:colOff>
                    <xdr:row>11</xdr:row>
                    <xdr:rowOff>83820</xdr:rowOff>
                  </from>
                  <to>
                    <xdr:col>3</xdr:col>
                    <xdr:colOff>266700</xdr:colOff>
                    <xdr:row>11</xdr:row>
                    <xdr:rowOff>259080</xdr:rowOff>
                  </to>
                </anchor>
              </controlPr>
            </control>
          </mc:Choice>
        </mc:AlternateContent>
        <mc:AlternateContent xmlns:mc="http://schemas.openxmlformats.org/markup-compatibility/2006">
          <mc:Choice Requires="x14">
            <control shapeId="2146" r:id="rId21" name="Option Button 98">
              <controlPr defaultSize="0" autoFill="0" autoLine="0" autoPict="0">
                <anchor moveWithCells="1">
                  <from>
                    <xdr:col>4</xdr:col>
                    <xdr:colOff>83820</xdr:colOff>
                    <xdr:row>11</xdr:row>
                    <xdr:rowOff>83820</xdr:rowOff>
                  </from>
                  <to>
                    <xdr:col>4</xdr:col>
                    <xdr:colOff>274320</xdr:colOff>
                    <xdr:row>11</xdr:row>
                    <xdr:rowOff>259080</xdr:rowOff>
                  </to>
                </anchor>
              </controlPr>
            </control>
          </mc:Choice>
        </mc:AlternateContent>
        <mc:AlternateContent xmlns:mc="http://schemas.openxmlformats.org/markup-compatibility/2006">
          <mc:Choice Requires="x14">
            <control shapeId="2147" r:id="rId22" name="Option Button 99">
              <controlPr defaultSize="0" autoFill="0" autoLine="0" autoPict="0">
                <anchor moveWithCells="1">
                  <from>
                    <xdr:col>5</xdr:col>
                    <xdr:colOff>99060</xdr:colOff>
                    <xdr:row>11</xdr:row>
                    <xdr:rowOff>83820</xdr:rowOff>
                  </from>
                  <to>
                    <xdr:col>5</xdr:col>
                    <xdr:colOff>289560</xdr:colOff>
                    <xdr:row>11</xdr:row>
                    <xdr:rowOff>259080</xdr:rowOff>
                  </to>
                </anchor>
              </controlPr>
            </control>
          </mc:Choice>
        </mc:AlternateContent>
        <mc:AlternateContent xmlns:mc="http://schemas.openxmlformats.org/markup-compatibility/2006">
          <mc:Choice Requires="x14">
            <control shapeId="2148" r:id="rId23" name="Option Button 100">
              <controlPr defaultSize="0" autoFill="0" autoLine="0" autoPict="0">
                <anchor moveWithCells="1">
                  <from>
                    <xdr:col>6</xdr:col>
                    <xdr:colOff>99060</xdr:colOff>
                    <xdr:row>11</xdr:row>
                    <xdr:rowOff>83820</xdr:rowOff>
                  </from>
                  <to>
                    <xdr:col>6</xdr:col>
                    <xdr:colOff>289560</xdr:colOff>
                    <xdr:row>11</xdr:row>
                    <xdr:rowOff>259080</xdr:rowOff>
                  </to>
                </anchor>
              </controlPr>
            </control>
          </mc:Choice>
        </mc:AlternateContent>
        <mc:AlternateContent xmlns:mc="http://schemas.openxmlformats.org/markup-compatibility/2006">
          <mc:Choice Requires="x14">
            <control shapeId="2149" r:id="rId24" name="Option Button 101">
              <controlPr defaultSize="0" autoFill="0" autoLine="0" autoPict="0">
                <anchor moveWithCells="1">
                  <from>
                    <xdr:col>7</xdr:col>
                    <xdr:colOff>99060</xdr:colOff>
                    <xdr:row>11</xdr:row>
                    <xdr:rowOff>83820</xdr:rowOff>
                  </from>
                  <to>
                    <xdr:col>7</xdr:col>
                    <xdr:colOff>289560</xdr:colOff>
                    <xdr:row>11</xdr:row>
                    <xdr:rowOff>259080</xdr:rowOff>
                  </to>
                </anchor>
              </controlPr>
            </control>
          </mc:Choice>
        </mc:AlternateContent>
        <mc:AlternateContent xmlns:mc="http://schemas.openxmlformats.org/markup-compatibility/2006">
          <mc:Choice Requires="x14">
            <control shapeId="2151" r:id="rId25" name="Group Box 103">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165" r:id="rId26" name="Group Box 117">
              <controlPr defaultSize="0" autoFill="0" autoPict="0" altText="">
                <anchor moveWithCells="1">
                  <from>
                    <xdr:col>2</xdr:col>
                    <xdr:colOff>0</xdr:colOff>
                    <xdr:row>5</xdr:row>
                    <xdr:rowOff>0</xdr:rowOff>
                  </from>
                  <to>
                    <xdr:col>8</xdr:col>
                    <xdr:colOff>0</xdr:colOff>
                    <xdr:row>5</xdr:row>
                    <xdr:rowOff>335280</xdr:rowOff>
                  </to>
                </anchor>
              </controlPr>
            </control>
          </mc:Choice>
        </mc:AlternateContent>
        <mc:AlternateContent xmlns:mc="http://schemas.openxmlformats.org/markup-compatibility/2006">
          <mc:Choice Requires="x14">
            <control shapeId="2171" r:id="rId27" name="Option Button 123">
              <controlPr defaultSize="0" autoFill="0" autoLine="0" autoPict="0">
                <anchor moveWithCells="1">
                  <from>
                    <xdr:col>2</xdr:col>
                    <xdr:colOff>76200</xdr:colOff>
                    <xdr:row>6</xdr:row>
                    <xdr:rowOff>106680</xdr:rowOff>
                  </from>
                  <to>
                    <xdr:col>2</xdr:col>
                    <xdr:colOff>266700</xdr:colOff>
                    <xdr:row>6</xdr:row>
                    <xdr:rowOff>289560</xdr:rowOff>
                  </to>
                </anchor>
              </controlPr>
            </control>
          </mc:Choice>
        </mc:AlternateContent>
        <mc:AlternateContent xmlns:mc="http://schemas.openxmlformats.org/markup-compatibility/2006">
          <mc:Choice Requires="x14">
            <control shapeId="2172" r:id="rId28" name="Group Box 124">
              <controlPr defaultSize="0" autoFill="0" autoPict="0" altText="">
                <anchor moveWithCells="1">
                  <from>
                    <xdr:col>2</xdr:col>
                    <xdr:colOff>0</xdr:colOff>
                    <xdr:row>6</xdr:row>
                    <xdr:rowOff>0</xdr:rowOff>
                  </from>
                  <to>
                    <xdr:col>8</xdr:col>
                    <xdr:colOff>0</xdr:colOff>
                    <xdr:row>6</xdr:row>
                    <xdr:rowOff>335280</xdr:rowOff>
                  </to>
                </anchor>
              </controlPr>
            </control>
          </mc:Choice>
        </mc:AlternateContent>
        <mc:AlternateContent xmlns:mc="http://schemas.openxmlformats.org/markup-compatibility/2006">
          <mc:Choice Requires="x14">
            <control shapeId="2173" r:id="rId29" name="Option Button 125">
              <controlPr defaultSize="0" autoFill="0" autoLine="0" autoPict="0">
                <anchor moveWithCells="1">
                  <from>
                    <xdr:col>3</xdr:col>
                    <xdr:colOff>76200</xdr:colOff>
                    <xdr:row>6</xdr:row>
                    <xdr:rowOff>106680</xdr:rowOff>
                  </from>
                  <to>
                    <xdr:col>3</xdr:col>
                    <xdr:colOff>266700</xdr:colOff>
                    <xdr:row>6</xdr:row>
                    <xdr:rowOff>289560</xdr:rowOff>
                  </to>
                </anchor>
              </controlPr>
            </control>
          </mc:Choice>
        </mc:AlternateContent>
        <mc:AlternateContent xmlns:mc="http://schemas.openxmlformats.org/markup-compatibility/2006">
          <mc:Choice Requires="x14">
            <control shapeId="2174" r:id="rId30" name="Option Button 126">
              <controlPr defaultSize="0" autoFill="0" autoLine="0" autoPict="0">
                <anchor moveWithCells="1">
                  <from>
                    <xdr:col>4</xdr:col>
                    <xdr:colOff>83820</xdr:colOff>
                    <xdr:row>6</xdr:row>
                    <xdr:rowOff>106680</xdr:rowOff>
                  </from>
                  <to>
                    <xdr:col>4</xdr:col>
                    <xdr:colOff>274320</xdr:colOff>
                    <xdr:row>6</xdr:row>
                    <xdr:rowOff>289560</xdr:rowOff>
                  </to>
                </anchor>
              </controlPr>
            </control>
          </mc:Choice>
        </mc:AlternateContent>
        <mc:AlternateContent xmlns:mc="http://schemas.openxmlformats.org/markup-compatibility/2006">
          <mc:Choice Requires="x14">
            <control shapeId="2175" r:id="rId31" name="Option Button 127">
              <controlPr defaultSize="0" autoFill="0" autoLine="0" autoPict="0">
                <anchor moveWithCells="1">
                  <from>
                    <xdr:col>5</xdr:col>
                    <xdr:colOff>99060</xdr:colOff>
                    <xdr:row>6</xdr:row>
                    <xdr:rowOff>106680</xdr:rowOff>
                  </from>
                  <to>
                    <xdr:col>5</xdr:col>
                    <xdr:colOff>289560</xdr:colOff>
                    <xdr:row>6</xdr:row>
                    <xdr:rowOff>289560</xdr:rowOff>
                  </to>
                </anchor>
              </controlPr>
            </control>
          </mc:Choice>
        </mc:AlternateContent>
        <mc:AlternateContent xmlns:mc="http://schemas.openxmlformats.org/markup-compatibility/2006">
          <mc:Choice Requires="x14">
            <control shapeId="2176" r:id="rId32" name="Option Button 128">
              <controlPr defaultSize="0" autoFill="0" autoLine="0" autoPict="0">
                <anchor moveWithCells="1">
                  <from>
                    <xdr:col>6</xdr:col>
                    <xdr:colOff>99060</xdr:colOff>
                    <xdr:row>6</xdr:row>
                    <xdr:rowOff>106680</xdr:rowOff>
                  </from>
                  <to>
                    <xdr:col>6</xdr:col>
                    <xdr:colOff>289560</xdr:colOff>
                    <xdr:row>6</xdr:row>
                    <xdr:rowOff>289560</xdr:rowOff>
                  </to>
                </anchor>
              </controlPr>
            </control>
          </mc:Choice>
        </mc:AlternateContent>
        <mc:AlternateContent xmlns:mc="http://schemas.openxmlformats.org/markup-compatibility/2006">
          <mc:Choice Requires="x14">
            <control shapeId="2177" r:id="rId33" name="Option Button 129">
              <controlPr defaultSize="0" autoFill="0" autoLine="0" autoPict="0">
                <anchor moveWithCells="1">
                  <from>
                    <xdr:col>7</xdr:col>
                    <xdr:colOff>99060</xdr:colOff>
                    <xdr:row>6</xdr:row>
                    <xdr:rowOff>106680</xdr:rowOff>
                  </from>
                  <to>
                    <xdr:col>7</xdr:col>
                    <xdr:colOff>289560</xdr:colOff>
                    <xdr:row>6</xdr:row>
                    <xdr:rowOff>289560</xdr:rowOff>
                  </to>
                </anchor>
              </controlPr>
            </control>
          </mc:Choice>
        </mc:AlternateContent>
        <mc:AlternateContent xmlns:mc="http://schemas.openxmlformats.org/markup-compatibility/2006">
          <mc:Choice Requires="x14">
            <control shapeId="2178" r:id="rId34" name="Option Button 130">
              <controlPr defaultSize="0" autoFill="0" autoLine="0" autoPict="0">
                <anchor moveWithCells="1">
                  <from>
                    <xdr:col>2</xdr:col>
                    <xdr:colOff>76200</xdr:colOff>
                    <xdr:row>7</xdr:row>
                    <xdr:rowOff>83820</xdr:rowOff>
                  </from>
                  <to>
                    <xdr:col>2</xdr:col>
                    <xdr:colOff>266700</xdr:colOff>
                    <xdr:row>7</xdr:row>
                    <xdr:rowOff>259080</xdr:rowOff>
                  </to>
                </anchor>
              </controlPr>
            </control>
          </mc:Choice>
        </mc:AlternateContent>
        <mc:AlternateContent xmlns:mc="http://schemas.openxmlformats.org/markup-compatibility/2006">
          <mc:Choice Requires="x14">
            <control shapeId="2179" r:id="rId35" name="Group Box 131">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2180" r:id="rId36" name="Option Button 132">
              <controlPr defaultSize="0" autoFill="0" autoLine="0" autoPict="0">
                <anchor moveWithCells="1">
                  <from>
                    <xdr:col>3</xdr:col>
                    <xdr:colOff>76200</xdr:colOff>
                    <xdr:row>7</xdr:row>
                    <xdr:rowOff>83820</xdr:rowOff>
                  </from>
                  <to>
                    <xdr:col>3</xdr:col>
                    <xdr:colOff>266700</xdr:colOff>
                    <xdr:row>7</xdr:row>
                    <xdr:rowOff>259080</xdr:rowOff>
                  </to>
                </anchor>
              </controlPr>
            </control>
          </mc:Choice>
        </mc:AlternateContent>
        <mc:AlternateContent xmlns:mc="http://schemas.openxmlformats.org/markup-compatibility/2006">
          <mc:Choice Requires="x14">
            <control shapeId="2181" r:id="rId37" name="Option Button 133">
              <controlPr defaultSize="0" autoFill="0" autoLine="0" autoPict="0">
                <anchor moveWithCells="1">
                  <from>
                    <xdr:col>4</xdr:col>
                    <xdr:colOff>83820</xdr:colOff>
                    <xdr:row>7</xdr:row>
                    <xdr:rowOff>83820</xdr:rowOff>
                  </from>
                  <to>
                    <xdr:col>4</xdr:col>
                    <xdr:colOff>274320</xdr:colOff>
                    <xdr:row>7</xdr:row>
                    <xdr:rowOff>259080</xdr:rowOff>
                  </to>
                </anchor>
              </controlPr>
            </control>
          </mc:Choice>
        </mc:AlternateContent>
        <mc:AlternateContent xmlns:mc="http://schemas.openxmlformats.org/markup-compatibility/2006">
          <mc:Choice Requires="x14">
            <control shapeId="2182" r:id="rId38" name="Option Button 134">
              <controlPr defaultSize="0" autoFill="0" autoLine="0" autoPict="0">
                <anchor moveWithCells="1">
                  <from>
                    <xdr:col>5</xdr:col>
                    <xdr:colOff>99060</xdr:colOff>
                    <xdr:row>7</xdr:row>
                    <xdr:rowOff>83820</xdr:rowOff>
                  </from>
                  <to>
                    <xdr:col>5</xdr:col>
                    <xdr:colOff>289560</xdr:colOff>
                    <xdr:row>7</xdr:row>
                    <xdr:rowOff>259080</xdr:rowOff>
                  </to>
                </anchor>
              </controlPr>
            </control>
          </mc:Choice>
        </mc:AlternateContent>
        <mc:AlternateContent xmlns:mc="http://schemas.openxmlformats.org/markup-compatibility/2006">
          <mc:Choice Requires="x14">
            <control shapeId="2183" r:id="rId39" name="Option Button 135">
              <controlPr defaultSize="0" autoFill="0" autoLine="0" autoPict="0">
                <anchor moveWithCells="1">
                  <from>
                    <xdr:col>6</xdr:col>
                    <xdr:colOff>99060</xdr:colOff>
                    <xdr:row>7</xdr:row>
                    <xdr:rowOff>83820</xdr:rowOff>
                  </from>
                  <to>
                    <xdr:col>6</xdr:col>
                    <xdr:colOff>289560</xdr:colOff>
                    <xdr:row>7</xdr:row>
                    <xdr:rowOff>259080</xdr:rowOff>
                  </to>
                </anchor>
              </controlPr>
            </control>
          </mc:Choice>
        </mc:AlternateContent>
        <mc:AlternateContent xmlns:mc="http://schemas.openxmlformats.org/markup-compatibility/2006">
          <mc:Choice Requires="x14">
            <control shapeId="2184" r:id="rId40" name="Option Button 136">
              <controlPr defaultSize="0" autoFill="0" autoLine="0" autoPict="0">
                <anchor moveWithCells="1">
                  <from>
                    <xdr:col>7</xdr:col>
                    <xdr:colOff>99060</xdr:colOff>
                    <xdr:row>7</xdr:row>
                    <xdr:rowOff>83820</xdr:rowOff>
                  </from>
                  <to>
                    <xdr:col>7</xdr:col>
                    <xdr:colOff>289560</xdr:colOff>
                    <xdr:row>7</xdr:row>
                    <xdr:rowOff>259080</xdr:rowOff>
                  </to>
                </anchor>
              </controlPr>
            </control>
          </mc:Choice>
        </mc:AlternateContent>
        <mc:AlternateContent xmlns:mc="http://schemas.openxmlformats.org/markup-compatibility/2006">
          <mc:Choice Requires="x14">
            <control shapeId="2186" r:id="rId41" name="Group Box 138">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194" r:id="rId42" name="Group Box 146">
              <controlPr defaultSize="0" autoFill="0" autoPict="0">
                <anchor moveWithCells="1">
                  <from>
                    <xdr:col>2</xdr:col>
                    <xdr:colOff>0</xdr:colOff>
                    <xdr:row>14</xdr:row>
                    <xdr:rowOff>0</xdr:rowOff>
                  </from>
                  <to>
                    <xdr:col>8</xdr:col>
                    <xdr:colOff>0</xdr:colOff>
                    <xdr:row>14</xdr:row>
                    <xdr:rowOff>342900</xdr:rowOff>
                  </to>
                </anchor>
              </controlPr>
            </control>
          </mc:Choice>
        </mc:AlternateContent>
        <mc:AlternateContent xmlns:mc="http://schemas.openxmlformats.org/markup-compatibility/2006">
          <mc:Choice Requires="x14">
            <control shapeId="2201" r:id="rId43" name="Group Box 153">
              <controlPr defaultSize="0" autoFill="0" autoPict="0">
                <anchor moveWithCells="1">
                  <from>
                    <xdr:col>2</xdr:col>
                    <xdr:colOff>0</xdr:colOff>
                    <xdr:row>13</xdr:row>
                    <xdr:rowOff>0</xdr:rowOff>
                  </from>
                  <to>
                    <xdr:col>8</xdr:col>
                    <xdr:colOff>0</xdr:colOff>
                    <xdr:row>13</xdr:row>
                    <xdr:rowOff>327660</xdr:rowOff>
                  </to>
                </anchor>
              </controlPr>
            </control>
          </mc:Choice>
        </mc:AlternateContent>
        <mc:AlternateContent xmlns:mc="http://schemas.openxmlformats.org/markup-compatibility/2006">
          <mc:Choice Requires="x14">
            <control shapeId="2208" r:id="rId44" name="Group Box 160">
              <controlPr defaultSize="0" autoFill="0" autoPict="0">
                <anchor moveWithCells="1">
                  <from>
                    <xdr:col>2</xdr:col>
                    <xdr:colOff>0</xdr:colOff>
                    <xdr:row>13</xdr:row>
                    <xdr:rowOff>0</xdr:rowOff>
                  </from>
                  <to>
                    <xdr:col>8</xdr:col>
                    <xdr:colOff>0</xdr:colOff>
                    <xdr:row>13</xdr:row>
                    <xdr:rowOff>335280</xdr:rowOff>
                  </to>
                </anchor>
              </controlPr>
            </control>
          </mc:Choice>
        </mc:AlternateContent>
        <mc:AlternateContent xmlns:mc="http://schemas.openxmlformats.org/markup-compatibility/2006">
          <mc:Choice Requires="x14">
            <control shapeId="2215" r:id="rId45" name="Group Box 167">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221" r:id="rId46" name="Option Button 173">
              <controlPr defaultSize="0" autoFill="0" autoLine="0" autoPict="0">
                <anchor moveWithCells="1">
                  <from>
                    <xdr:col>2</xdr:col>
                    <xdr:colOff>76200</xdr:colOff>
                    <xdr:row>13</xdr:row>
                    <xdr:rowOff>99060</xdr:rowOff>
                  </from>
                  <to>
                    <xdr:col>2</xdr:col>
                    <xdr:colOff>266700</xdr:colOff>
                    <xdr:row>13</xdr:row>
                    <xdr:rowOff>274320</xdr:rowOff>
                  </to>
                </anchor>
              </controlPr>
            </control>
          </mc:Choice>
        </mc:AlternateContent>
        <mc:AlternateContent xmlns:mc="http://schemas.openxmlformats.org/markup-compatibility/2006">
          <mc:Choice Requires="x14">
            <control shapeId="2222" r:id="rId47" name="Group Box 174">
              <controlPr defaultSize="0" autoFill="0" autoPict="0">
                <anchor moveWithCells="1">
                  <from>
                    <xdr:col>2</xdr:col>
                    <xdr:colOff>0</xdr:colOff>
                    <xdr:row>13</xdr:row>
                    <xdr:rowOff>0</xdr:rowOff>
                  </from>
                  <to>
                    <xdr:col>8</xdr:col>
                    <xdr:colOff>0</xdr:colOff>
                    <xdr:row>13</xdr:row>
                    <xdr:rowOff>335280</xdr:rowOff>
                  </to>
                </anchor>
              </controlPr>
            </control>
          </mc:Choice>
        </mc:AlternateContent>
        <mc:AlternateContent xmlns:mc="http://schemas.openxmlformats.org/markup-compatibility/2006">
          <mc:Choice Requires="x14">
            <control shapeId="2223" r:id="rId48" name="Option Button 175">
              <controlPr defaultSize="0" autoFill="0" autoLine="0" autoPict="0">
                <anchor moveWithCells="1">
                  <from>
                    <xdr:col>3</xdr:col>
                    <xdr:colOff>76200</xdr:colOff>
                    <xdr:row>13</xdr:row>
                    <xdr:rowOff>99060</xdr:rowOff>
                  </from>
                  <to>
                    <xdr:col>3</xdr:col>
                    <xdr:colOff>266700</xdr:colOff>
                    <xdr:row>13</xdr:row>
                    <xdr:rowOff>274320</xdr:rowOff>
                  </to>
                </anchor>
              </controlPr>
            </control>
          </mc:Choice>
        </mc:AlternateContent>
        <mc:AlternateContent xmlns:mc="http://schemas.openxmlformats.org/markup-compatibility/2006">
          <mc:Choice Requires="x14">
            <control shapeId="2224" r:id="rId49" name="Option Button 176">
              <controlPr defaultSize="0" autoFill="0" autoLine="0" autoPict="0">
                <anchor moveWithCells="1">
                  <from>
                    <xdr:col>4</xdr:col>
                    <xdr:colOff>83820</xdr:colOff>
                    <xdr:row>13</xdr:row>
                    <xdr:rowOff>99060</xdr:rowOff>
                  </from>
                  <to>
                    <xdr:col>4</xdr:col>
                    <xdr:colOff>274320</xdr:colOff>
                    <xdr:row>13</xdr:row>
                    <xdr:rowOff>274320</xdr:rowOff>
                  </to>
                </anchor>
              </controlPr>
            </control>
          </mc:Choice>
        </mc:AlternateContent>
        <mc:AlternateContent xmlns:mc="http://schemas.openxmlformats.org/markup-compatibility/2006">
          <mc:Choice Requires="x14">
            <control shapeId="2225" r:id="rId50" name="Option Button 177">
              <controlPr defaultSize="0" autoFill="0" autoLine="0" autoPict="0">
                <anchor moveWithCells="1">
                  <from>
                    <xdr:col>5</xdr:col>
                    <xdr:colOff>99060</xdr:colOff>
                    <xdr:row>13</xdr:row>
                    <xdr:rowOff>99060</xdr:rowOff>
                  </from>
                  <to>
                    <xdr:col>5</xdr:col>
                    <xdr:colOff>289560</xdr:colOff>
                    <xdr:row>13</xdr:row>
                    <xdr:rowOff>274320</xdr:rowOff>
                  </to>
                </anchor>
              </controlPr>
            </control>
          </mc:Choice>
        </mc:AlternateContent>
        <mc:AlternateContent xmlns:mc="http://schemas.openxmlformats.org/markup-compatibility/2006">
          <mc:Choice Requires="x14">
            <control shapeId="2226" r:id="rId51" name="Option Button 178">
              <controlPr defaultSize="0" autoFill="0" autoLine="0" autoPict="0">
                <anchor moveWithCells="1">
                  <from>
                    <xdr:col>6</xdr:col>
                    <xdr:colOff>99060</xdr:colOff>
                    <xdr:row>13</xdr:row>
                    <xdr:rowOff>99060</xdr:rowOff>
                  </from>
                  <to>
                    <xdr:col>6</xdr:col>
                    <xdr:colOff>289560</xdr:colOff>
                    <xdr:row>13</xdr:row>
                    <xdr:rowOff>274320</xdr:rowOff>
                  </to>
                </anchor>
              </controlPr>
            </control>
          </mc:Choice>
        </mc:AlternateContent>
        <mc:AlternateContent xmlns:mc="http://schemas.openxmlformats.org/markup-compatibility/2006">
          <mc:Choice Requires="x14">
            <control shapeId="2227" r:id="rId52" name="Option Button 179">
              <controlPr defaultSize="0" autoFill="0" autoLine="0" autoPict="0">
                <anchor moveWithCells="1">
                  <from>
                    <xdr:col>7</xdr:col>
                    <xdr:colOff>99060</xdr:colOff>
                    <xdr:row>13</xdr:row>
                    <xdr:rowOff>99060</xdr:rowOff>
                  </from>
                  <to>
                    <xdr:col>7</xdr:col>
                    <xdr:colOff>289560</xdr:colOff>
                    <xdr:row>13</xdr:row>
                    <xdr:rowOff>274320</xdr:rowOff>
                  </to>
                </anchor>
              </controlPr>
            </control>
          </mc:Choice>
        </mc:AlternateContent>
        <mc:AlternateContent xmlns:mc="http://schemas.openxmlformats.org/markup-compatibility/2006">
          <mc:Choice Requires="x14">
            <control shapeId="2237" r:id="rId53" name="Group Box 189">
              <controlPr defaultSize="0" autoFill="0" autoPict="0">
                <anchor moveWithCells="1">
                  <from>
                    <xdr:col>2</xdr:col>
                    <xdr:colOff>0</xdr:colOff>
                    <xdr:row>14</xdr:row>
                    <xdr:rowOff>0</xdr:rowOff>
                  </from>
                  <to>
                    <xdr:col>8</xdr:col>
                    <xdr:colOff>0</xdr:colOff>
                    <xdr:row>14</xdr:row>
                    <xdr:rowOff>327660</xdr:rowOff>
                  </to>
                </anchor>
              </controlPr>
            </control>
          </mc:Choice>
        </mc:AlternateContent>
        <mc:AlternateContent xmlns:mc="http://schemas.openxmlformats.org/markup-compatibility/2006">
          <mc:Choice Requires="x14">
            <control shapeId="2238" r:id="rId54" name="Group Box 190">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240" r:id="rId55" name="Group Box 192">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253" r:id="rId56" name="Group Box 205">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59" r:id="rId57" name="Group Box 211">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66" r:id="rId58" name="Group Box 218">
              <controlPr defaultSize="0" autoFill="0" autoPict="0" altText="">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274" r:id="rId59" name="Group Box 226">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275" r:id="rId60" name="Group Box 227">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76" r:id="rId61" name="Group Box 228">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277" r:id="rId62" name="Group Box 229">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78" r:id="rId63" name="Group Box 230">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79" r:id="rId64" name="Group Box 231">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86" r:id="rId65" name="Group Box 238">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287" r:id="rId66" name="Group Box 239">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88" r:id="rId67" name="Group Box 240">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289" r:id="rId68" name="Group Box 241">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90" r:id="rId69" name="Group Box 242">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91" r:id="rId70" name="Group Box 243">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298" r:id="rId71" name="Group Box 250">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299" r:id="rId72" name="Group Box 251">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00" r:id="rId73" name="Group Box 252">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301" r:id="rId74" name="Group Box 253">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02" r:id="rId75" name="Group Box 254">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03" r:id="rId76" name="Group Box 255">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10" r:id="rId77" name="Group Box 262">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311" r:id="rId78" name="Group Box 263">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312" r:id="rId79" name="Group Box 264">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313" r:id="rId80" name="Group Box 265">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314" r:id="rId81" name="Group Box 266">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315" r:id="rId82" name="Group Box 267">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322" r:id="rId83" name="Group Box 274">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23" r:id="rId84" name="Group Box 275">
              <controlPr defaultSize="0" autoFill="0" autoPict="0" altText="">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24" r:id="rId85" name="Group Box 276">
              <controlPr defaultSize="0" autoFill="0" autoPict="0" altText="">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25" r:id="rId86" name="Group Box 277">
              <controlPr defaultSize="0" autoFill="0" autoPict="0">
                <anchor moveWithCells="1">
                  <from>
                    <xdr:col>2</xdr:col>
                    <xdr:colOff>0</xdr:colOff>
                    <xdr:row>14</xdr:row>
                    <xdr:rowOff>0</xdr:rowOff>
                  </from>
                  <to>
                    <xdr:col>8</xdr:col>
                    <xdr:colOff>0</xdr:colOff>
                    <xdr:row>14</xdr:row>
                    <xdr:rowOff>342900</xdr:rowOff>
                  </to>
                </anchor>
              </controlPr>
            </control>
          </mc:Choice>
        </mc:AlternateContent>
        <mc:AlternateContent xmlns:mc="http://schemas.openxmlformats.org/markup-compatibility/2006">
          <mc:Choice Requires="x14">
            <control shapeId="2326" r:id="rId87" name="Group Box 278">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27" r:id="rId88" name="Group Box 279">
              <controlPr defaultSize="0" autoFill="0" autoPict="0">
                <anchor moveWithCells="1">
                  <from>
                    <xdr:col>2</xdr:col>
                    <xdr:colOff>0</xdr:colOff>
                    <xdr:row>14</xdr:row>
                    <xdr:rowOff>0</xdr:rowOff>
                  </from>
                  <to>
                    <xdr:col>8</xdr:col>
                    <xdr:colOff>0</xdr:colOff>
                    <xdr:row>14</xdr:row>
                    <xdr:rowOff>327660</xdr:rowOff>
                  </to>
                </anchor>
              </controlPr>
            </control>
          </mc:Choice>
        </mc:AlternateContent>
        <mc:AlternateContent xmlns:mc="http://schemas.openxmlformats.org/markup-compatibility/2006">
          <mc:Choice Requires="x14">
            <control shapeId="2328" r:id="rId89" name="Group Box 280">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29" r:id="rId90" name="Group Box 281">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30" r:id="rId91" name="Group Box 282">
              <controlPr defaultSize="0" autoFill="0" autoPict="0" altText="">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31" r:id="rId92" name="Group Box 283">
              <controlPr defaultSize="0" autoFill="0" autoPict="0">
                <anchor moveWithCells="1">
                  <from>
                    <xdr:col>2</xdr:col>
                    <xdr:colOff>0</xdr:colOff>
                    <xdr:row>14</xdr:row>
                    <xdr:rowOff>0</xdr:rowOff>
                  </from>
                  <to>
                    <xdr:col>8</xdr:col>
                    <xdr:colOff>0</xdr:colOff>
                    <xdr:row>14</xdr:row>
                    <xdr:rowOff>342900</xdr:rowOff>
                  </to>
                </anchor>
              </controlPr>
            </control>
          </mc:Choice>
        </mc:AlternateContent>
        <mc:AlternateContent xmlns:mc="http://schemas.openxmlformats.org/markup-compatibility/2006">
          <mc:Choice Requires="x14">
            <control shapeId="2332" r:id="rId93" name="Group Box 284">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33" r:id="rId94" name="Group Box 285">
              <controlPr defaultSize="0" autoFill="0" autoPict="0">
                <anchor moveWithCells="1">
                  <from>
                    <xdr:col>2</xdr:col>
                    <xdr:colOff>0</xdr:colOff>
                    <xdr:row>14</xdr:row>
                    <xdr:rowOff>0</xdr:rowOff>
                  </from>
                  <to>
                    <xdr:col>8</xdr:col>
                    <xdr:colOff>0</xdr:colOff>
                    <xdr:row>14</xdr:row>
                    <xdr:rowOff>327660</xdr:rowOff>
                  </to>
                </anchor>
              </controlPr>
            </control>
          </mc:Choice>
        </mc:AlternateContent>
        <mc:AlternateContent xmlns:mc="http://schemas.openxmlformats.org/markup-compatibility/2006">
          <mc:Choice Requires="x14">
            <control shapeId="2334" r:id="rId95" name="Group Box 286">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35" r:id="rId96" name="Group Box 287">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36" r:id="rId97" name="Group Box 288">
              <controlPr defaultSize="0" autoFill="0" autoPict="0" altText="">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37" r:id="rId98" name="Group Box 289">
              <controlPr defaultSize="0" autoFill="0" autoPict="0">
                <anchor moveWithCells="1">
                  <from>
                    <xdr:col>2</xdr:col>
                    <xdr:colOff>0</xdr:colOff>
                    <xdr:row>14</xdr:row>
                    <xdr:rowOff>0</xdr:rowOff>
                  </from>
                  <to>
                    <xdr:col>8</xdr:col>
                    <xdr:colOff>0</xdr:colOff>
                    <xdr:row>14</xdr:row>
                    <xdr:rowOff>342900</xdr:rowOff>
                  </to>
                </anchor>
              </controlPr>
            </control>
          </mc:Choice>
        </mc:AlternateContent>
        <mc:AlternateContent xmlns:mc="http://schemas.openxmlformats.org/markup-compatibility/2006">
          <mc:Choice Requires="x14">
            <control shapeId="2338" r:id="rId99" name="Group Box 290">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39" r:id="rId100" name="Group Box 291">
              <controlPr defaultSize="0" autoFill="0" autoPict="0">
                <anchor moveWithCells="1">
                  <from>
                    <xdr:col>2</xdr:col>
                    <xdr:colOff>0</xdr:colOff>
                    <xdr:row>14</xdr:row>
                    <xdr:rowOff>0</xdr:rowOff>
                  </from>
                  <to>
                    <xdr:col>8</xdr:col>
                    <xdr:colOff>0</xdr:colOff>
                    <xdr:row>14</xdr:row>
                    <xdr:rowOff>327660</xdr:rowOff>
                  </to>
                </anchor>
              </controlPr>
            </control>
          </mc:Choice>
        </mc:AlternateContent>
        <mc:AlternateContent xmlns:mc="http://schemas.openxmlformats.org/markup-compatibility/2006">
          <mc:Choice Requires="x14">
            <control shapeId="2340" r:id="rId101" name="Group Box 292">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41" r:id="rId102" name="Group Box 293">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42" r:id="rId103" name="Group Box 294">
              <controlPr defaultSize="0" autoFill="0" autoPict="0" altText="">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49" r:id="rId104" name="Group Box 301">
              <controlPr defaultSize="0" autoFill="0" autoPict="0">
                <anchor moveWithCells="1">
                  <from>
                    <xdr:col>2</xdr:col>
                    <xdr:colOff>0</xdr:colOff>
                    <xdr:row>14</xdr:row>
                    <xdr:rowOff>0</xdr:rowOff>
                  </from>
                  <to>
                    <xdr:col>8</xdr:col>
                    <xdr:colOff>0</xdr:colOff>
                    <xdr:row>14</xdr:row>
                    <xdr:rowOff>327660</xdr:rowOff>
                  </to>
                </anchor>
              </controlPr>
            </control>
          </mc:Choice>
        </mc:AlternateContent>
        <mc:AlternateContent xmlns:mc="http://schemas.openxmlformats.org/markup-compatibility/2006">
          <mc:Choice Requires="x14">
            <control shapeId="2350" r:id="rId105" name="Group Box 302">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52" r:id="rId106" name="Group Box 304">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366" r:id="rId107" name="Group Box 318">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372" r:id="rId108" name="Group Box 324">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73" r:id="rId109" name="Group Box 325">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74" r:id="rId110" name="Group Box 326">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75" r:id="rId111" name="Group Box 327">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376" r:id="rId112" name="Group Box 328">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77" r:id="rId113" name="Group Box 329">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378" r:id="rId114" name="Group Box 330">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79" r:id="rId115" name="Group Box 331">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80" r:id="rId116" name="Group Box 332">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81" r:id="rId117" name="Group Box 333">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382" r:id="rId118" name="Group Box 334">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83" r:id="rId119" name="Group Box 335">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384" r:id="rId120" name="Group Box 336">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85" r:id="rId121" name="Group Box 337">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86" r:id="rId122" name="Group Box 338">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87" r:id="rId123" name="Group Box 339">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388" r:id="rId124" name="Group Box 340">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89" r:id="rId125" name="Group Box 341">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390" r:id="rId126" name="Group Box 342">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91" r:id="rId127" name="Group Box 343">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92" r:id="rId128" name="Group Box 344">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394" r:id="rId129" name="Group Box 346">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422" r:id="rId130" name="Group Box 374">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429" r:id="rId131" name="Group Box 381">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436" r:id="rId132" name="Group Box 388">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444" r:id="rId133" name="Group Box 396">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458" r:id="rId134" name="Group Box 410">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465" r:id="rId135" name="Group Box 417">
              <controlPr defaultSize="0" autoFill="0" autoPict="0" altText="">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471" r:id="rId136" name="Group Box 423">
              <controlPr defaultSize="0" autoFill="0" autoPict="0" altText="">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478" r:id="rId137" name="Group Box 430">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485" r:id="rId138" name="Group Box 437">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492" r:id="rId139" name="Group Box 444">
              <controlPr defaultSize="0" autoFill="0" autoPict="0" altText="">
                <anchor moveWithCells="1">
                  <from>
                    <xdr:col>2</xdr:col>
                    <xdr:colOff>0</xdr:colOff>
                    <xdr:row>5</xdr:row>
                    <xdr:rowOff>0</xdr:rowOff>
                  </from>
                  <to>
                    <xdr:col>8</xdr:col>
                    <xdr:colOff>0</xdr:colOff>
                    <xdr:row>5</xdr:row>
                    <xdr:rowOff>335280</xdr:rowOff>
                  </to>
                </anchor>
              </controlPr>
            </control>
          </mc:Choice>
        </mc:AlternateContent>
        <mc:AlternateContent xmlns:mc="http://schemas.openxmlformats.org/markup-compatibility/2006">
          <mc:Choice Requires="x14">
            <control shapeId="2493" r:id="rId140" name="Option Button 445">
              <controlPr defaultSize="0" autoFill="0" autoLine="0" autoPict="0">
                <anchor moveWithCells="1">
                  <from>
                    <xdr:col>2</xdr:col>
                    <xdr:colOff>76200</xdr:colOff>
                    <xdr:row>5</xdr:row>
                    <xdr:rowOff>106680</xdr:rowOff>
                  </from>
                  <to>
                    <xdr:col>2</xdr:col>
                    <xdr:colOff>266700</xdr:colOff>
                    <xdr:row>5</xdr:row>
                    <xdr:rowOff>289560</xdr:rowOff>
                  </to>
                </anchor>
              </controlPr>
            </control>
          </mc:Choice>
        </mc:AlternateContent>
        <mc:AlternateContent xmlns:mc="http://schemas.openxmlformats.org/markup-compatibility/2006">
          <mc:Choice Requires="x14">
            <control shapeId="2494" r:id="rId141" name="Option Button 446">
              <controlPr defaultSize="0" autoFill="0" autoLine="0" autoPict="0">
                <anchor moveWithCells="1">
                  <from>
                    <xdr:col>3</xdr:col>
                    <xdr:colOff>76200</xdr:colOff>
                    <xdr:row>5</xdr:row>
                    <xdr:rowOff>106680</xdr:rowOff>
                  </from>
                  <to>
                    <xdr:col>3</xdr:col>
                    <xdr:colOff>266700</xdr:colOff>
                    <xdr:row>5</xdr:row>
                    <xdr:rowOff>289560</xdr:rowOff>
                  </to>
                </anchor>
              </controlPr>
            </control>
          </mc:Choice>
        </mc:AlternateContent>
        <mc:AlternateContent xmlns:mc="http://schemas.openxmlformats.org/markup-compatibility/2006">
          <mc:Choice Requires="x14">
            <control shapeId="2495" r:id="rId142" name="Option Button 447">
              <controlPr defaultSize="0" autoFill="0" autoLine="0" autoPict="0">
                <anchor moveWithCells="1">
                  <from>
                    <xdr:col>4</xdr:col>
                    <xdr:colOff>83820</xdr:colOff>
                    <xdr:row>5</xdr:row>
                    <xdr:rowOff>106680</xdr:rowOff>
                  </from>
                  <to>
                    <xdr:col>4</xdr:col>
                    <xdr:colOff>274320</xdr:colOff>
                    <xdr:row>5</xdr:row>
                    <xdr:rowOff>289560</xdr:rowOff>
                  </to>
                </anchor>
              </controlPr>
            </control>
          </mc:Choice>
        </mc:AlternateContent>
        <mc:AlternateContent xmlns:mc="http://schemas.openxmlformats.org/markup-compatibility/2006">
          <mc:Choice Requires="x14">
            <control shapeId="2496" r:id="rId143" name="Option Button 448">
              <controlPr defaultSize="0" autoFill="0" autoLine="0" autoPict="0">
                <anchor moveWithCells="1">
                  <from>
                    <xdr:col>5</xdr:col>
                    <xdr:colOff>99060</xdr:colOff>
                    <xdr:row>5</xdr:row>
                    <xdr:rowOff>106680</xdr:rowOff>
                  </from>
                  <to>
                    <xdr:col>5</xdr:col>
                    <xdr:colOff>289560</xdr:colOff>
                    <xdr:row>5</xdr:row>
                    <xdr:rowOff>289560</xdr:rowOff>
                  </to>
                </anchor>
              </controlPr>
            </control>
          </mc:Choice>
        </mc:AlternateContent>
        <mc:AlternateContent xmlns:mc="http://schemas.openxmlformats.org/markup-compatibility/2006">
          <mc:Choice Requires="x14">
            <control shapeId="2497" r:id="rId144" name="Option Button 449">
              <controlPr defaultSize="0" autoFill="0" autoLine="0" autoPict="0">
                <anchor moveWithCells="1">
                  <from>
                    <xdr:col>6</xdr:col>
                    <xdr:colOff>99060</xdr:colOff>
                    <xdr:row>5</xdr:row>
                    <xdr:rowOff>106680</xdr:rowOff>
                  </from>
                  <to>
                    <xdr:col>6</xdr:col>
                    <xdr:colOff>289560</xdr:colOff>
                    <xdr:row>5</xdr:row>
                    <xdr:rowOff>289560</xdr:rowOff>
                  </to>
                </anchor>
              </controlPr>
            </control>
          </mc:Choice>
        </mc:AlternateContent>
        <mc:AlternateContent xmlns:mc="http://schemas.openxmlformats.org/markup-compatibility/2006">
          <mc:Choice Requires="x14">
            <control shapeId="2498" r:id="rId145" name="Option Button 450">
              <controlPr defaultSize="0" autoFill="0" autoLine="0" autoPict="0">
                <anchor moveWithCells="1">
                  <from>
                    <xdr:col>7</xdr:col>
                    <xdr:colOff>99060</xdr:colOff>
                    <xdr:row>5</xdr:row>
                    <xdr:rowOff>106680</xdr:rowOff>
                  </from>
                  <to>
                    <xdr:col>7</xdr:col>
                    <xdr:colOff>289560</xdr:colOff>
                    <xdr:row>5</xdr:row>
                    <xdr:rowOff>289560</xdr:rowOff>
                  </to>
                </anchor>
              </controlPr>
            </control>
          </mc:Choice>
        </mc:AlternateContent>
        <mc:AlternateContent xmlns:mc="http://schemas.openxmlformats.org/markup-compatibility/2006">
          <mc:Choice Requires="x14">
            <control shapeId="2499" r:id="rId146" name="Group Box 451">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555" r:id="rId147" name="Group Box 507">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556" r:id="rId148" name="Group Box 508">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558" r:id="rId149" name="Group Box 510">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564" r:id="rId150" name="Group Box 516">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565" r:id="rId151" name="Group Box 517">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567" r:id="rId152" name="Group Box 519">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573" r:id="rId153" name="Group Box 525">
              <controlPr defaultSize="0" autoFill="0" autoPict="0">
                <anchor moveWithCells="1">
                  <from>
                    <xdr:col>2</xdr:col>
                    <xdr:colOff>0</xdr:colOff>
                    <xdr:row>14</xdr:row>
                    <xdr:rowOff>0</xdr:rowOff>
                  </from>
                  <to>
                    <xdr:col>8</xdr:col>
                    <xdr:colOff>0</xdr:colOff>
                    <xdr:row>14</xdr:row>
                    <xdr:rowOff>327660</xdr:rowOff>
                  </to>
                </anchor>
              </controlPr>
            </control>
          </mc:Choice>
        </mc:AlternateContent>
        <mc:AlternateContent xmlns:mc="http://schemas.openxmlformats.org/markup-compatibility/2006">
          <mc:Choice Requires="x14">
            <control shapeId="2574" r:id="rId154" name="Group Box 526">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576" r:id="rId155" name="Group Box 528">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623" r:id="rId156" name="Group Box 575">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624" r:id="rId157" name="Group Box 576">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25" r:id="rId158" name="Group Box 577">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626" r:id="rId159" name="Group Box 578">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27" r:id="rId160" name="Group Box 579">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28" r:id="rId161" name="Group Box 580">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29" r:id="rId162" name="Group Box 581">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30" r:id="rId163" name="Group Box 582">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31" r:id="rId164" name="Group Box 583">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32" r:id="rId165" name="Group Box 584">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633" r:id="rId166" name="Group Box 585">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34" r:id="rId167" name="Group Box 586">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635" r:id="rId168" name="Group Box 587">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36" r:id="rId169" name="Group Box 588">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37" r:id="rId170" name="Group Box 589">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38" r:id="rId171" name="Group Box 590">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639" r:id="rId172" name="Group Box 591">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40" r:id="rId173" name="Group Box 592">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641" r:id="rId174" name="Group Box 593">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42" r:id="rId175" name="Group Box 594">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43" r:id="rId176" name="Group Box 595">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44" r:id="rId177" name="Group Box 596">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645" r:id="rId178" name="Group Box 597">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46" r:id="rId179" name="Group Box 598">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647" r:id="rId180" name="Group Box 599">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48" r:id="rId181" name="Group Box 600">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49" r:id="rId182" name="Group Box 601">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50" r:id="rId183" name="Group Box 602">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651" r:id="rId184" name="Group Box 603">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52" r:id="rId185" name="Group Box 604">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53" r:id="rId186" name="Group Box 605">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54" r:id="rId187" name="Group Box 606">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55" r:id="rId188" name="Group Box 607">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656" r:id="rId189" name="Group Box 608">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58" r:id="rId190" name="Group Box 610">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664" r:id="rId191" name="Group Box 616">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665" r:id="rId192" name="Group Box 617">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66" r:id="rId193" name="Group Box 618">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667" r:id="rId194" name="Group Box 619">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68" r:id="rId195" name="Group Box 620">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69" r:id="rId196" name="Group Box 621">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70" r:id="rId197" name="Group Box 622">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71" r:id="rId198" name="Group Box 623">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72" r:id="rId199" name="Group Box 624">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73" r:id="rId200" name="Group Box 625">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674" r:id="rId201" name="Group Box 626">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75" r:id="rId202" name="Group Box 627">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676" r:id="rId203" name="Group Box 628">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77" r:id="rId204" name="Group Box 629">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78" r:id="rId205" name="Group Box 630">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79" r:id="rId206" name="Group Box 631">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680" r:id="rId207" name="Group Box 632">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81" r:id="rId208" name="Group Box 633">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682" r:id="rId209" name="Group Box 634">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83" r:id="rId210" name="Group Box 635">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84" r:id="rId211" name="Group Box 636">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85" r:id="rId212" name="Group Box 637">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686" r:id="rId213" name="Group Box 638">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87" r:id="rId214" name="Group Box 639">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688" r:id="rId215" name="Group Box 640">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89" r:id="rId216" name="Group Box 641">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90" r:id="rId217" name="Group Box 642">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91" r:id="rId218" name="Group Box 643">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692" r:id="rId219" name="Group Box 644">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93" r:id="rId220" name="Group Box 645">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94" r:id="rId221" name="Group Box 646">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95" r:id="rId222" name="Group Box 647">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96" r:id="rId223" name="Group Box 648">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697" r:id="rId224" name="Group Box 649">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699" r:id="rId225" name="Group Box 651">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05" r:id="rId226" name="Group Box 657">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706" r:id="rId227" name="Group Box 658">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07" r:id="rId228" name="Group Box 659">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708" r:id="rId229" name="Group Box 660">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09" r:id="rId230" name="Group Box 661">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10" r:id="rId231" name="Group Box 662">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11" r:id="rId232" name="Group Box 663">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12" r:id="rId233" name="Group Box 664">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13" r:id="rId234" name="Group Box 665">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14" r:id="rId235" name="Group Box 666">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715" r:id="rId236" name="Group Box 667">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16" r:id="rId237" name="Group Box 668">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717" r:id="rId238" name="Group Box 669">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18" r:id="rId239" name="Group Box 670">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19" r:id="rId240" name="Group Box 671">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20" r:id="rId241" name="Group Box 672">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721" r:id="rId242" name="Group Box 673">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22" r:id="rId243" name="Group Box 674">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723" r:id="rId244" name="Group Box 675">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24" r:id="rId245" name="Group Box 676">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25" r:id="rId246" name="Group Box 677">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26" r:id="rId247" name="Group Box 678">
              <controlPr defaultSize="0" autoFill="0" autoPict="0">
                <anchor moveWithCells="1">
                  <from>
                    <xdr:col>2</xdr:col>
                    <xdr:colOff>0</xdr:colOff>
                    <xdr:row>8</xdr:row>
                    <xdr:rowOff>0</xdr:rowOff>
                  </from>
                  <to>
                    <xdr:col>8</xdr:col>
                    <xdr:colOff>0</xdr:colOff>
                    <xdr:row>8</xdr:row>
                    <xdr:rowOff>342900</xdr:rowOff>
                  </to>
                </anchor>
              </controlPr>
            </control>
          </mc:Choice>
        </mc:AlternateContent>
        <mc:AlternateContent xmlns:mc="http://schemas.openxmlformats.org/markup-compatibility/2006">
          <mc:Choice Requires="x14">
            <control shapeId="2727" r:id="rId248" name="Group Box 679">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28" r:id="rId249" name="Group Box 680">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729" r:id="rId250" name="Group Box 681">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30" r:id="rId251" name="Group Box 682">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31" r:id="rId252" name="Group Box 683">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32" r:id="rId253" name="Group Box 684">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733" r:id="rId254" name="Group Box 685">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34" r:id="rId255" name="Group Box 686">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35" r:id="rId256" name="Group Box 687">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36" r:id="rId257" name="Group Box 688">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37" r:id="rId258" name="Group Box 689">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738" r:id="rId259" name="Group Box 690">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40" r:id="rId260" name="Group Box 692">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46" r:id="rId261" name="Group Box 698">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747" r:id="rId262" name="Group Box 699">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48" r:id="rId263" name="Group Box 700">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749" r:id="rId264" name="Group Box 701">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50" r:id="rId265" name="Group Box 702">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51" r:id="rId266" name="Group Box 703">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52" r:id="rId267" name="Group Box 704">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53" r:id="rId268" name="Group Box 705">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54" r:id="rId269" name="Group Box 706">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55" r:id="rId270" name="Group Box 707">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756" r:id="rId271" name="Group Box 708">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57" r:id="rId272" name="Group Box 709">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758" r:id="rId273" name="Group Box 710">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59" r:id="rId274" name="Group Box 711">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60" r:id="rId275" name="Group Box 712">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61" r:id="rId276" name="Group Box 713">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762" r:id="rId277" name="Group Box 714">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63" r:id="rId278" name="Group Box 715">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764" r:id="rId279" name="Group Box 716">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65" r:id="rId280" name="Group Box 717">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66" r:id="rId281" name="Group Box 718">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67" r:id="rId282" name="Group Box 719">
              <controlPr defaultSize="0" autoFill="0" autoPict="0">
                <anchor moveWithCells="1">
                  <from>
                    <xdr:col>2</xdr:col>
                    <xdr:colOff>0</xdr:colOff>
                    <xdr:row>12</xdr:row>
                    <xdr:rowOff>0</xdr:rowOff>
                  </from>
                  <to>
                    <xdr:col>8</xdr:col>
                    <xdr:colOff>0</xdr:colOff>
                    <xdr:row>12</xdr:row>
                    <xdr:rowOff>342900</xdr:rowOff>
                  </to>
                </anchor>
              </controlPr>
            </control>
          </mc:Choice>
        </mc:AlternateContent>
        <mc:AlternateContent xmlns:mc="http://schemas.openxmlformats.org/markup-compatibility/2006">
          <mc:Choice Requires="x14">
            <control shapeId="2768" r:id="rId283" name="Group Box 720">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69" r:id="rId284" name="Group Box 721">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770" r:id="rId285" name="Group Box 722">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71" r:id="rId286" name="Group Box 723">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72" r:id="rId287" name="Group Box 724">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73" r:id="rId288" name="Group Box 725">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774" r:id="rId289" name="Group Box 726">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75" r:id="rId290" name="Group Box 727">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76" r:id="rId291" name="Group Box 728">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77" r:id="rId292" name="Group Box 729">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78" r:id="rId293" name="Group Box 730">
              <controlPr defaultSize="0" autoFill="0" autoPict="0">
                <anchor moveWithCells="1">
                  <from>
                    <xdr:col>2</xdr:col>
                    <xdr:colOff>0</xdr:colOff>
                    <xdr:row>12</xdr:row>
                    <xdr:rowOff>0</xdr:rowOff>
                  </from>
                  <to>
                    <xdr:col>8</xdr:col>
                    <xdr:colOff>0</xdr:colOff>
                    <xdr:row>12</xdr:row>
                    <xdr:rowOff>327660</xdr:rowOff>
                  </to>
                </anchor>
              </controlPr>
            </control>
          </mc:Choice>
        </mc:AlternateContent>
        <mc:AlternateContent xmlns:mc="http://schemas.openxmlformats.org/markup-compatibility/2006">
          <mc:Choice Requires="x14">
            <control shapeId="2779" r:id="rId294" name="Group Box 731">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81" r:id="rId295" name="Group Box 733">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788" r:id="rId296" name="Group Box 740">
              <controlPr defaultSize="0" autoFill="0" autoPict="0">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795" r:id="rId297" name="Group Box 747">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802" r:id="rId298" name="Group Box 754">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808" r:id="rId299" name="Group Box 760">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815" r:id="rId300" name="Option Button 767">
              <controlPr defaultSize="0" autoFill="0" autoLine="0" autoPict="0">
                <anchor moveWithCells="1">
                  <from>
                    <xdr:col>2</xdr:col>
                    <xdr:colOff>76200</xdr:colOff>
                    <xdr:row>12</xdr:row>
                    <xdr:rowOff>251460</xdr:rowOff>
                  </from>
                  <to>
                    <xdr:col>2</xdr:col>
                    <xdr:colOff>274320</xdr:colOff>
                    <xdr:row>12</xdr:row>
                    <xdr:rowOff>426720</xdr:rowOff>
                  </to>
                </anchor>
              </controlPr>
            </control>
          </mc:Choice>
        </mc:AlternateContent>
        <mc:AlternateContent xmlns:mc="http://schemas.openxmlformats.org/markup-compatibility/2006">
          <mc:Choice Requires="x14">
            <control shapeId="2816" r:id="rId301" name="Group Box 768">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2817" r:id="rId302" name="Option Button 769">
              <controlPr defaultSize="0" autoFill="0" autoLine="0" autoPict="0">
                <anchor moveWithCells="1">
                  <from>
                    <xdr:col>3</xdr:col>
                    <xdr:colOff>76200</xdr:colOff>
                    <xdr:row>12</xdr:row>
                    <xdr:rowOff>251460</xdr:rowOff>
                  </from>
                  <to>
                    <xdr:col>3</xdr:col>
                    <xdr:colOff>274320</xdr:colOff>
                    <xdr:row>12</xdr:row>
                    <xdr:rowOff>426720</xdr:rowOff>
                  </to>
                </anchor>
              </controlPr>
            </control>
          </mc:Choice>
        </mc:AlternateContent>
        <mc:AlternateContent xmlns:mc="http://schemas.openxmlformats.org/markup-compatibility/2006">
          <mc:Choice Requires="x14">
            <control shapeId="2818" r:id="rId303" name="Option Button 770">
              <controlPr defaultSize="0" autoFill="0" autoLine="0" autoPict="0">
                <anchor moveWithCells="1">
                  <from>
                    <xdr:col>4</xdr:col>
                    <xdr:colOff>83820</xdr:colOff>
                    <xdr:row>12</xdr:row>
                    <xdr:rowOff>251460</xdr:rowOff>
                  </from>
                  <to>
                    <xdr:col>4</xdr:col>
                    <xdr:colOff>281940</xdr:colOff>
                    <xdr:row>12</xdr:row>
                    <xdr:rowOff>426720</xdr:rowOff>
                  </to>
                </anchor>
              </controlPr>
            </control>
          </mc:Choice>
        </mc:AlternateContent>
        <mc:AlternateContent xmlns:mc="http://schemas.openxmlformats.org/markup-compatibility/2006">
          <mc:Choice Requires="x14">
            <control shapeId="2819" r:id="rId304" name="Option Button 771">
              <controlPr defaultSize="0" autoFill="0" autoLine="0" autoPict="0">
                <anchor moveWithCells="1">
                  <from>
                    <xdr:col>5</xdr:col>
                    <xdr:colOff>91440</xdr:colOff>
                    <xdr:row>12</xdr:row>
                    <xdr:rowOff>251460</xdr:rowOff>
                  </from>
                  <to>
                    <xdr:col>5</xdr:col>
                    <xdr:colOff>289560</xdr:colOff>
                    <xdr:row>12</xdr:row>
                    <xdr:rowOff>426720</xdr:rowOff>
                  </to>
                </anchor>
              </controlPr>
            </control>
          </mc:Choice>
        </mc:AlternateContent>
        <mc:AlternateContent xmlns:mc="http://schemas.openxmlformats.org/markup-compatibility/2006">
          <mc:Choice Requires="x14">
            <control shapeId="2820" r:id="rId305" name="Option Button 772">
              <controlPr defaultSize="0" autoFill="0" autoLine="0" autoPict="0">
                <anchor moveWithCells="1">
                  <from>
                    <xdr:col>6</xdr:col>
                    <xdr:colOff>91440</xdr:colOff>
                    <xdr:row>12</xdr:row>
                    <xdr:rowOff>251460</xdr:rowOff>
                  </from>
                  <to>
                    <xdr:col>6</xdr:col>
                    <xdr:colOff>289560</xdr:colOff>
                    <xdr:row>12</xdr:row>
                    <xdr:rowOff>426720</xdr:rowOff>
                  </to>
                </anchor>
              </controlPr>
            </control>
          </mc:Choice>
        </mc:AlternateContent>
        <mc:AlternateContent xmlns:mc="http://schemas.openxmlformats.org/markup-compatibility/2006">
          <mc:Choice Requires="x14">
            <control shapeId="2821" r:id="rId306" name="Option Button 773">
              <controlPr defaultSize="0" autoFill="0" autoLine="0" autoPict="0">
                <anchor moveWithCells="1">
                  <from>
                    <xdr:col>7</xdr:col>
                    <xdr:colOff>91440</xdr:colOff>
                    <xdr:row>12</xdr:row>
                    <xdr:rowOff>251460</xdr:rowOff>
                  </from>
                  <to>
                    <xdr:col>7</xdr:col>
                    <xdr:colOff>289560</xdr:colOff>
                    <xdr:row>12</xdr:row>
                    <xdr:rowOff>426720</xdr:rowOff>
                  </to>
                </anchor>
              </controlPr>
            </control>
          </mc:Choice>
        </mc:AlternateContent>
        <mc:AlternateContent xmlns:mc="http://schemas.openxmlformats.org/markup-compatibility/2006">
          <mc:Choice Requires="x14">
            <control shapeId="2823" r:id="rId307" name="Group Box 775">
              <controlPr defaultSize="0" autoFill="0" autoPict="0">
                <anchor moveWithCells="1">
                  <from>
                    <xdr:col>2</xdr:col>
                    <xdr:colOff>0</xdr:colOff>
                    <xdr:row>8</xdr:row>
                    <xdr:rowOff>0</xdr:rowOff>
                  </from>
                  <to>
                    <xdr:col>8</xdr:col>
                    <xdr:colOff>0</xdr:colOff>
                    <xdr:row>8</xdr:row>
                    <xdr:rowOff>327660</xdr:rowOff>
                  </to>
                </anchor>
              </controlPr>
            </control>
          </mc:Choice>
        </mc:AlternateContent>
        <mc:AlternateContent xmlns:mc="http://schemas.openxmlformats.org/markup-compatibility/2006">
          <mc:Choice Requires="x14">
            <control shapeId="2829" r:id="rId308" name="Group Box 781">
              <controlPr defaultSize="0" autoFill="0" autoPict="0">
                <anchor moveWithCells="1">
                  <from>
                    <xdr:col>2</xdr:col>
                    <xdr:colOff>0</xdr:colOff>
                    <xdr:row>14</xdr:row>
                    <xdr:rowOff>0</xdr:rowOff>
                  </from>
                  <to>
                    <xdr:col>8</xdr:col>
                    <xdr:colOff>0</xdr:colOff>
                    <xdr:row>14</xdr:row>
                    <xdr:rowOff>327660</xdr:rowOff>
                  </to>
                </anchor>
              </controlPr>
            </control>
          </mc:Choice>
        </mc:AlternateContent>
        <mc:AlternateContent xmlns:mc="http://schemas.openxmlformats.org/markup-compatibility/2006">
          <mc:Choice Requires="x14">
            <control shapeId="2830" r:id="rId309" name="Group Box 782">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832" r:id="rId310" name="Group Box 784">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845" r:id="rId311" name="Group Box 797">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2846" r:id="rId312" name="Option Button 798">
              <controlPr defaultSize="0" autoFill="0" autoLine="0" autoPict="0">
                <anchor moveWithCells="1">
                  <from>
                    <xdr:col>2</xdr:col>
                    <xdr:colOff>76200</xdr:colOff>
                    <xdr:row>8</xdr:row>
                    <xdr:rowOff>198120</xdr:rowOff>
                  </from>
                  <to>
                    <xdr:col>2</xdr:col>
                    <xdr:colOff>266700</xdr:colOff>
                    <xdr:row>8</xdr:row>
                    <xdr:rowOff>381000</xdr:rowOff>
                  </to>
                </anchor>
              </controlPr>
            </control>
          </mc:Choice>
        </mc:AlternateContent>
        <mc:AlternateContent xmlns:mc="http://schemas.openxmlformats.org/markup-compatibility/2006">
          <mc:Choice Requires="x14">
            <control shapeId="2847" r:id="rId313" name="Option Button 799">
              <controlPr defaultSize="0" autoFill="0" autoLine="0" autoPict="0">
                <anchor moveWithCells="1">
                  <from>
                    <xdr:col>3</xdr:col>
                    <xdr:colOff>76200</xdr:colOff>
                    <xdr:row>8</xdr:row>
                    <xdr:rowOff>198120</xdr:rowOff>
                  </from>
                  <to>
                    <xdr:col>3</xdr:col>
                    <xdr:colOff>266700</xdr:colOff>
                    <xdr:row>8</xdr:row>
                    <xdr:rowOff>381000</xdr:rowOff>
                  </to>
                </anchor>
              </controlPr>
            </control>
          </mc:Choice>
        </mc:AlternateContent>
        <mc:AlternateContent xmlns:mc="http://schemas.openxmlformats.org/markup-compatibility/2006">
          <mc:Choice Requires="x14">
            <control shapeId="2848" r:id="rId314" name="Option Button 800">
              <controlPr defaultSize="0" autoFill="0" autoLine="0" autoPict="0">
                <anchor moveWithCells="1">
                  <from>
                    <xdr:col>4</xdr:col>
                    <xdr:colOff>83820</xdr:colOff>
                    <xdr:row>8</xdr:row>
                    <xdr:rowOff>198120</xdr:rowOff>
                  </from>
                  <to>
                    <xdr:col>4</xdr:col>
                    <xdr:colOff>274320</xdr:colOff>
                    <xdr:row>8</xdr:row>
                    <xdr:rowOff>381000</xdr:rowOff>
                  </to>
                </anchor>
              </controlPr>
            </control>
          </mc:Choice>
        </mc:AlternateContent>
        <mc:AlternateContent xmlns:mc="http://schemas.openxmlformats.org/markup-compatibility/2006">
          <mc:Choice Requires="x14">
            <control shapeId="2849" r:id="rId315" name="Option Button 801">
              <controlPr defaultSize="0" autoFill="0" autoLine="0" autoPict="0">
                <anchor moveWithCells="1">
                  <from>
                    <xdr:col>5</xdr:col>
                    <xdr:colOff>99060</xdr:colOff>
                    <xdr:row>8</xdr:row>
                    <xdr:rowOff>198120</xdr:rowOff>
                  </from>
                  <to>
                    <xdr:col>5</xdr:col>
                    <xdr:colOff>289560</xdr:colOff>
                    <xdr:row>8</xdr:row>
                    <xdr:rowOff>381000</xdr:rowOff>
                  </to>
                </anchor>
              </controlPr>
            </control>
          </mc:Choice>
        </mc:AlternateContent>
        <mc:AlternateContent xmlns:mc="http://schemas.openxmlformats.org/markup-compatibility/2006">
          <mc:Choice Requires="x14">
            <control shapeId="2850" r:id="rId316" name="Option Button 802">
              <controlPr defaultSize="0" autoFill="0" autoLine="0" autoPict="0">
                <anchor moveWithCells="1">
                  <from>
                    <xdr:col>6</xdr:col>
                    <xdr:colOff>99060</xdr:colOff>
                    <xdr:row>8</xdr:row>
                    <xdr:rowOff>198120</xdr:rowOff>
                  </from>
                  <to>
                    <xdr:col>6</xdr:col>
                    <xdr:colOff>289560</xdr:colOff>
                    <xdr:row>8</xdr:row>
                    <xdr:rowOff>381000</xdr:rowOff>
                  </to>
                </anchor>
              </controlPr>
            </control>
          </mc:Choice>
        </mc:AlternateContent>
        <mc:AlternateContent xmlns:mc="http://schemas.openxmlformats.org/markup-compatibility/2006">
          <mc:Choice Requires="x14">
            <control shapeId="2851" r:id="rId317" name="Option Button 803">
              <controlPr defaultSize="0" autoFill="0" autoLine="0" autoPict="0">
                <anchor moveWithCells="1">
                  <from>
                    <xdr:col>7</xdr:col>
                    <xdr:colOff>99060</xdr:colOff>
                    <xdr:row>8</xdr:row>
                    <xdr:rowOff>198120</xdr:rowOff>
                  </from>
                  <to>
                    <xdr:col>7</xdr:col>
                    <xdr:colOff>289560</xdr:colOff>
                    <xdr:row>8</xdr:row>
                    <xdr:rowOff>381000</xdr:rowOff>
                  </to>
                </anchor>
              </controlPr>
            </control>
          </mc:Choice>
        </mc:AlternateContent>
        <mc:AlternateContent xmlns:mc="http://schemas.openxmlformats.org/markup-compatibility/2006">
          <mc:Choice Requires="x14">
            <control shapeId="2861" r:id="rId318" name="Group Box 813">
              <controlPr defaultSize="0" autoFill="0" autoPict="0">
                <anchor moveWithCells="1">
                  <from>
                    <xdr:col>2</xdr:col>
                    <xdr:colOff>0</xdr:colOff>
                    <xdr:row>14</xdr:row>
                    <xdr:rowOff>0</xdr:rowOff>
                  </from>
                  <to>
                    <xdr:col>8</xdr:col>
                    <xdr:colOff>0</xdr:colOff>
                    <xdr:row>14</xdr:row>
                    <xdr:rowOff>327660</xdr:rowOff>
                  </to>
                </anchor>
              </controlPr>
            </control>
          </mc:Choice>
        </mc:AlternateContent>
        <mc:AlternateContent xmlns:mc="http://schemas.openxmlformats.org/markup-compatibility/2006">
          <mc:Choice Requires="x14">
            <control shapeId="2862" r:id="rId319" name="Group Box 814">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863" r:id="rId320" name="Option Button 815">
              <controlPr defaultSize="0" autoFill="0" autoLine="0" autoPict="0">
                <anchor moveWithCells="1">
                  <from>
                    <xdr:col>2</xdr:col>
                    <xdr:colOff>76200</xdr:colOff>
                    <xdr:row>14</xdr:row>
                    <xdr:rowOff>259080</xdr:rowOff>
                  </from>
                  <to>
                    <xdr:col>2</xdr:col>
                    <xdr:colOff>266700</xdr:colOff>
                    <xdr:row>14</xdr:row>
                    <xdr:rowOff>441960</xdr:rowOff>
                  </to>
                </anchor>
              </controlPr>
            </control>
          </mc:Choice>
        </mc:AlternateContent>
        <mc:AlternateContent xmlns:mc="http://schemas.openxmlformats.org/markup-compatibility/2006">
          <mc:Choice Requires="x14">
            <control shapeId="2864" r:id="rId321" name="Group Box 816">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2865" r:id="rId322" name="Option Button 817">
              <controlPr defaultSize="0" autoFill="0" autoLine="0" autoPict="0">
                <anchor moveWithCells="1">
                  <from>
                    <xdr:col>3</xdr:col>
                    <xdr:colOff>76200</xdr:colOff>
                    <xdr:row>14</xdr:row>
                    <xdr:rowOff>259080</xdr:rowOff>
                  </from>
                  <to>
                    <xdr:col>3</xdr:col>
                    <xdr:colOff>266700</xdr:colOff>
                    <xdr:row>14</xdr:row>
                    <xdr:rowOff>441960</xdr:rowOff>
                  </to>
                </anchor>
              </controlPr>
            </control>
          </mc:Choice>
        </mc:AlternateContent>
        <mc:AlternateContent xmlns:mc="http://schemas.openxmlformats.org/markup-compatibility/2006">
          <mc:Choice Requires="x14">
            <control shapeId="2866" r:id="rId323" name="Option Button 818">
              <controlPr defaultSize="0" autoFill="0" autoLine="0" autoPict="0">
                <anchor moveWithCells="1">
                  <from>
                    <xdr:col>4</xdr:col>
                    <xdr:colOff>83820</xdr:colOff>
                    <xdr:row>14</xdr:row>
                    <xdr:rowOff>259080</xdr:rowOff>
                  </from>
                  <to>
                    <xdr:col>4</xdr:col>
                    <xdr:colOff>274320</xdr:colOff>
                    <xdr:row>14</xdr:row>
                    <xdr:rowOff>441960</xdr:rowOff>
                  </to>
                </anchor>
              </controlPr>
            </control>
          </mc:Choice>
        </mc:AlternateContent>
        <mc:AlternateContent xmlns:mc="http://schemas.openxmlformats.org/markup-compatibility/2006">
          <mc:Choice Requires="x14">
            <control shapeId="2867" r:id="rId324" name="Option Button 819">
              <controlPr defaultSize="0" autoFill="0" autoLine="0" autoPict="0">
                <anchor moveWithCells="1">
                  <from>
                    <xdr:col>5</xdr:col>
                    <xdr:colOff>99060</xdr:colOff>
                    <xdr:row>14</xdr:row>
                    <xdr:rowOff>259080</xdr:rowOff>
                  </from>
                  <to>
                    <xdr:col>5</xdr:col>
                    <xdr:colOff>289560</xdr:colOff>
                    <xdr:row>14</xdr:row>
                    <xdr:rowOff>441960</xdr:rowOff>
                  </to>
                </anchor>
              </controlPr>
            </control>
          </mc:Choice>
        </mc:AlternateContent>
        <mc:AlternateContent xmlns:mc="http://schemas.openxmlformats.org/markup-compatibility/2006">
          <mc:Choice Requires="x14">
            <control shapeId="2868" r:id="rId325" name="Option Button 820">
              <controlPr defaultSize="0" autoFill="0" autoLine="0" autoPict="0">
                <anchor moveWithCells="1">
                  <from>
                    <xdr:col>6</xdr:col>
                    <xdr:colOff>99060</xdr:colOff>
                    <xdr:row>14</xdr:row>
                    <xdr:rowOff>259080</xdr:rowOff>
                  </from>
                  <to>
                    <xdr:col>6</xdr:col>
                    <xdr:colOff>289560</xdr:colOff>
                    <xdr:row>14</xdr:row>
                    <xdr:rowOff>441960</xdr:rowOff>
                  </to>
                </anchor>
              </controlPr>
            </control>
          </mc:Choice>
        </mc:AlternateContent>
        <mc:AlternateContent xmlns:mc="http://schemas.openxmlformats.org/markup-compatibility/2006">
          <mc:Choice Requires="x14">
            <control shapeId="2869" r:id="rId326" name="Option Button 821">
              <controlPr defaultSize="0" autoFill="0" autoLine="0" autoPict="0">
                <anchor moveWithCells="1">
                  <from>
                    <xdr:col>7</xdr:col>
                    <xdr:colOff>99060</xdr:colOff>
                    <xdr:row>14</xdr:row>
                    <xdr:rowOff>259080</xdr:rowOff>
                  </from>
                  <to>
                    <xdr:col>7</xdr:col>
                    <xdr:colOff>289560</xdr:colOff>
                    <xdr:row>14</xdr:row>
                    <xdr:rowOff>441960</xdr:rowOff>
                  </to>
                </anchor>
              </controlPr>
            </control>
          </mc:Choice>
        </mc:AlternateContent>
        <mc:AlternateContent xmlns:mc="http://schemas.openxmlformats.org/markup-compatibility/2006">
          <mc:Choice Requires="x14">
            <control shapeId="2870" r:id="rId327" name="Group Box 822">
              <controlPr defaultSize="0" autoFill="0" autoPict="0">
                <anchor moveWithCells="1">
                  <from>
                    <xdr:col>1</xdr:col>
                    <xdr:colOff>4152900</xdr:colOff>
                    <xdr:row>7</xdr:row>
                    <xdr:rowOff>335280</xdr:rowOff>
                  </from>
                  <to>
                    <xdr:col>8</xdr:col>
                    <xdr:colOff>0</xdr:colOff>
                    <xdr:row>9</xdr:row>
                    <xdr:rowOff>0</xdr:rowOff>
                  </to>
                </anchor>
              </controlPr>
            </control>
          </mc:Choice>
        </mc:AlternateContent>
        <mc:AlternateContent xmlns:mc="http://schemas.openxmlformats.org/markup-compatibility/2006">
          <mc:Choice Requires="x14">
            <control shapeId="2871" r:id="rId328" name="Group Box 823">
              <controlPr defaultSize="0" autoFill="0" autoPict="0">
                <anchor moveWithCells="1">
                  <from>
                    <xdr:col>1</xdr:col>
                    <xdr:colOff>4160520</xdr:colOff>
                    <xdr:row>12</xdr:row>
                    <xdr:rowOff>0</xdr:rowOff>
                  </from>
                  <to>
                    <xdr:col>8</xdr:col>
                    <xdr:colOff>0</xdr:colOff>
                    <xdr:row>12</xdr:row>
                    <xdr:rowOff>731520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BDC9CD"/>
  </sheetPr>
  <dimension ref="B1:X36"/>
  <sheetViews>
    <sheetView showGridLines="0" zoomScaleNormal="100" workbookViewId="0">
      <selection activeCell="C7" sqref="C7"/>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21" width="11.44140625" style="52"/>
    <col min="22" max="24" width="11.5546875" style="50"/>
  </cols>
  <sheetData>
    <row r="1" spans="2:24" ht="15" customHeight="1" x14ac:dyDescent="0.3"/>
    <row r="2" spans="2:24" ht="21.6" thickBot="1" x14ac:dyDescent="0.45">
      <c r="B2" s="37" t="s">
        <v>78</v>
      </c>
      <c r="C2" s="38"/>
      <c r="D2" s="38"/>
      <c r="E2" s="38"/>
      <c r="F2" s="38"/>
      <c r="G2" s="38"/>
      <c r="H2" s="38"/>
      <c r="I2" s="38"/>
      <c r="J2" s="38"/>
      <c r="M2" s="51"/>
    </row>
    <row r="3" spans="2:24" s="64" customFormat="1" ht="15.6" thickTop="1" thickBot="1" x14ac:dyDescent="0.35">
      <c r="B3" s="85"/>
      <c r="C3" s="85"/>
      <c r="D3" s="85"/>
      <c r="E3" s="85"/>
      <c r="F3" s="85"/>
      <c r="G3" s="85"/>
      <c r="H3" s="85"/>
      <c r="I3" s="85"/>
      <c r="J3" s="85"/>
      <c r="K3" s="50"/>
      <c r="L3" s="50"/>
      <c r="M3" s="100"/>
      <c r="N3" s="52"/>
      <c r="O3" s="52"/>
      <c r="P3" s="52"/>
      <c r="Q3" s="52"/>
      <c r="R3" s="52"/>
      <c r="S3" s="52"/>
      <c r="T3" s="52"/>
      <c r="U3" s="52"/>
      <c r="V3" s="50"/>
      <c r="W3" s="50"/>
      <c r="X3" s="50"/>
    </row>
    <row r="4" spans="2:24" s="64" customFormat="1" ht="87" customHeight="1" x14ac:dyDescent="0.3">
      <c r="B4" s="329" t="s">
        <v>7</v>
      </c>
      <c r="C4" s="115" t="s">
        <v>17</v>
      </c>
      <c r="D4" s="116" t="s">
        <v>68</v>
      </c>
      <c r="E4" s="116" t="s">
        <v>69</v>
      </c>
      <c r="F4" s="116" t="s">
        <v>70</v>
      </c>
      <c r="G4" s="116" t="s">
        <v>71</v>
      </c>
      <c r="H4" s="117"/>
      <c r="I4" s="331" t="s">
        <v>26</v>
      </c>
      <c r="J4" s="333" t="s">
        <v>25</v>
      </c>
      <c r="K4" s="50"/>
      <c r="L4" s="50"/>
      <c r="M4" s="335" t="s">
        <v>27</v>
      </c>
      <c r="N4" s="335" t="s">
        <v>16</v>
      </c>
      <c r="O4" s="336" t="s">
        <v>28</v>
      </c>
      <c r="P4" s="328" t="s">
        <v>73</v>
      </c>
      <c r="Q4" s="328" t="s">
        <v>72</v>
      </c>
      <c r="R4" s="52"/>
      <c r="S4" s="52"/>
      <c r="T4" s="52"/>
      <c r="U4" s="52"/>
      <c r="V4" s="50"/>
      <c r="W4" s="50"/>
      <c r="X4" s="50"/>
    </row>
    <row r="5" spans="2:24" s="64" customFormat="1" ht="15.75" customHeight="1" thickBot="1" x14ac:dyDescent="0.35">
      <c r="B5" s="330"/>
      <c r="C5" s="154">
        <v>1</v>
      </c>
      <c r="D5" s="155">
        <v>2</v>
      </c>
      <c r="E5" s="155">
        <v>3</v>
      </c>
      <c r="F5" s="155">
        <v>4</v>
      </c>
      <c r="G5" s="155">
        <v>5</v>
      </c>
      <c r="H5" s="156" t="s">
        <v>15</v>
      </c>
      <c r="I5" s="332"/>
      <c r="J5" s="334"/>
      <c r="K5" s="50"/>
      <c r="L5" s="50"/>
      <c r="M5" s="335"/>
      <c r="N5" s="335"/>
      <c r="O5" s="336"/>
      <c r="P5" s="328"/>
      <c r="Q5" s="328"/>
      <c r="R5" s="52"/>
      <c r="S5" s="52"/>
      <c r="T5" s="52"/>
      <c r="U5" s="52"/>
      <c r="V5" s="50"/>
      <c r="W5" s="50"/>
      <c r="X5" s="50"/>
    </row>
    <row r="6" spans="2:24" s="64" customFormat="1" ht="26.4" x14ac:dyDescent="0.3">
      <c r="B6" s="34" t="s">
        <v>75</v>
      </c>
      <c r="C6" s="65"/>
      <c r="D6" s="66"/>
      <c r="E6" s="66"/>
      <c r="F6" s="66"/>
      <c r="G6" s="66"/>
      <c r="H6" s="157"/>
      <c r="I6" s="141"/>
      <c r="J6" s="67"/>
      <c r="K6" s="111">
        <f>H6</f>
        <v>0</v>
      </c>
      <c r="L6" s="101" t="str">
        <f>IF(K6=6,"0",IF(K6=0,"-",K6))</f>
        <v>-</v>
      </c>
      <c r="M6" s="102" t="str">
        <f t="shared" ref="M6:M13" si="0">IF(ISTEXT(B6),IFERROR(VLOOKUP(I6,Relevanz_fur_Unternehmen,2,0),""),"")</f>
        <v/>
      </c>
      <c r="N6" s="103" t="str">
        <f>IFERROR(L6*M6,"-")</f>
        <v>-</v>
      </c>
      <c r="O6" s="103" t="str">
        <f t="shared" ref="O6:O13" si="1">IFERROR(IF((M6*L6)&gt;0,"ja","nein"),"")</f>
        <v/>
      </c>
      <c r="P6" s="104">
        <f>IF(K6&gt;0,ISNUMBER(K6)*ISTEXT(I6),0)</f>
        <v>0</v>
      </c>
      <c r="Q6" s="104" t="str">
        <f t="shared" ref="Q6:Q13" si="2">IF(ISNUMBER(K6),IF(K6&gt;0,"x",""),"")</f>
        <v/>
      </c>
      <c r="R6" s="52"/>
      <c r="S6" s="52"/>
      <c r="T6" s="52"/>
      <c r="U6" s="52"/>
      <c r="V6" s="50"/>
      <c r="W6" s="50"/>
      <c r="X6" s="50"/>
    </row>
    <row r="7" spans="2:24" s="64" customFormat="1" ht="26.4" x14ac:dyDescent="0.3">
      <c r="B7" s="35" t="s">
        <v>76</v>
      </c>
      <c r="C7" s="143"/>
      <c r="D7" s="138"/>
      <c r="E7" s="138"/>
      <c r="F7" s="138"/>
      <c r="G7" s="138"/>
      <c r="H7" s="144"/>
      <c r="I7" s="141"/>
      <c r="J7" s="32"/>
      <c r="K7" s="111">
        <f t="shared" ref="K7:K11" si="3">H7</f>
        <v>0</v>
      </c>
      <c r="L7" s="101" t="str">
        <f t="shared" ref="L7:L13" si="4">IF(K7=6,"-",IF(K7=0,"-",K7))</f>
        <v>-</v>
      </c>
      <c r="M7" s="102" t="str">
        <f t="shared" si="0"/>
        <v/>
      </c>
      <c r="N7" s="103" t="str">
        <f t="shared" ref="N7:N13" si="5">IFERROR(L7*M7,"-")</f>
        <v>-</v>
      </c>
      <c r="O7" s="103" t="str">
        <f t="shared" si="1"/>
        <v/>
      </c>
      <c r="P7" s="104">
        <f t="shared" ref="P7:P13" si="6">IF(K7&gt;0,ISNUMBER(K7)*ISTEXT(I7),0)</f>
        <v>0</v>
      </c>
      <c r="Q7" s="104" t="str">
        <f t="shared" si="2"/>
        <v/>
      </c>
      <c r="R7" s="52"/>
      <c r="S7" s="52"/>
      <c r="T7" s="52"/>
      <c r="U7" s="52"/>
      <c r="V7" s="50"/>
      <c r="W7" s="50"/>
      <c r="X7" s="50"/>
    </row>
    <row r="8" spans="2:24" s="64" customFormat="1" ht="26.4" x14ac:dyDescent="0.3">
      <c r="B8" s="70" t="s">
        <v>42</v>
      </c>
      <c r="C8" s="73"/>
      <c r="D8" s="74"/>
      <c r="E8" s="74"/>
      <c r="F8" s="74"/>
      <c r="G8" s="74"/>
      <c r="H8" s="110"/>
      <c r="I8" s="141"/>
      <c r="J8" s="36"/>
      <c r="K8" s="111">
        <f t="shared" si="3"/>
        <v>0</v>
      </c>
      <c r="L8" s="101" t="str">
        <f t="shared" si="4"/>
        <v>-</v>
      </c>
      <c r="M8" s="102" t="str">
        <f t="shared" si="0"/>
        <v/>
      </c>
      <c r="N8" s="103" t="str">
        <f t="shared" si="5"/>
        <v>-</v>
      </c>
      <c r="O8" s="103" t="str">
        <f t="shared" si="1"/>
        <v/>
      </c>
      <c r="P8" s="104">
        <f t="shared" si="6"/>
        <v>0</v>
      </c>
      <c r="Q8" s="104" t="str">
        <f t="shared" si="2"/>
        <v/>
      </c>
      <c r="R8" s="52"/>
      <c r="S8" s="52"/>
      <c r="T8" s="52"/>
      <c r="U8" s="52"/>
      <c r="V8" s="50"/>
      <c r="W8" s="50"/>
      <c r="X8" s="50"/>
    </row>
    <row r="9" spans="2:24" s="64" customFormat="1" ht="26.4" x14ac:dyDescent="0.3">
      <c r="B9" s="35" t="s">
        <v>43</v>
      </c>
      <c r="C9" s="143"/>
      <c r="D9" s="138"/>
      <c r="E9" s="138"/>
      <c r="F9" s="138"/>
      <c r="G9" s="138"/>
      <c r="H9" s="144"/>
      <c r="I9" s="141"/>
      <c r="J9" s="32"/>
      <c r="K9" s="111">
        <f t="shared" si="3"/>
        <v>0</v>
      </c>
      <c r="L9" s="101" t="str">
        <f t="shared" si="4"/>
        <v>-</v>
      </c>
      <c r="M9" s="102" t="str">
        <f t="shared" si="0"/>
        <v/>
      </c>
      <c r="N9" s="103" t="str">
        <f t="shared" si="5"/>
        <v>-</v>
      </c>
      <c r="O9" s="103" t="str">
        <f t="shared" si="1"/>
        <v/>
      </c>
      <c r="P9" s="104">
        <f t="shared" si="6"/>
        <v>0</v>
      </c>
      <c r="Q9" s="104" t="str">
        <f t="shared" si="2"/>
        <v/>
      </c>
      <c r="R9" s="52"/>
      <c r="S9" s="52"/>
      <c r="T9" s="52"/>
      <c r="U9" s="52"/>
      <c r="V9" s="50"/>
      <c r="W9" s="50"/>
      <c r="X9" s="50"/>
    </row>
    <row r="10" spans="2:24" s="64" customFormat="1" ht="26.4" x14ac:dyDescent="0.3">
      <c r="B10" s="70" t="s">
        <v>192</v>
      </c>
      <c r="C10" s="73"/>
      <c r="D10" s="74"/>
      <c r="E10" s="74"/>
      <c r="F10" s="74"/>
      <c r="G10" s="74"/>
      <c r="H10" s="110"/>
      <c r="I10" s="141"/>
      <c r="J10" s="36"/>
      <c r="K10" s="111">
        <f t="shared" si="3"/>
        <v>0</v>
      </c>
      <c r="L10" s="101" t="str">
        <f t="shared" si="4"/>
        <v>-</v>
      </c>
      <c r="M10" s="102" t="str">
        <f t="shared" si="0"/>
        <v/>
      </c>
      <c r="N10" s="103" t="str">
        <f t="shared" si="5"/>
        <v>-</v>
      </c>
      <c r="O10" s="103" t="str">
        <f t="shared" si="1"/>
        <v/>
      </c>
      <c r="P10" s="104">
        <f t="shared" si="6"/>
        <v>0</v>
      </c>
      <c r="Q10" s="104" t="str">
        <f t="shared" si="2"/>
        <v/>
      </c>
      <c r="R10" s="52"/>
      <c r="S10" s="52"/>
      <c r="T10" s="52"/>
      <c r="U10" s="52"/>
      <c r="V10" s="50"/>
      <c r="W10" s="50"/>
      <c r="X10" s="50"/>
    </row>
    <row r="11" spans="2:24" s="64" customFormat="1" ht="26.4" x14ac:dyDescent="0.3">
      <c r="B11" s="35" t="s">
        <v>58</v>
      </c>
      <c r="C11" s="143"/>
      <c r="D11" s="138"/>
      <c r="E11" s="138"/>
      <c r="F11" s="138"/>
      <c r="G11" s="138"/>
      <c r="H11" s="144"/>
      <c r="I11" s="141"/>
      <c r="J11" s="32"/>
      <c r="K11" s="111">
        <f t="shared" si="3"/>
        <v>0</v>
      </c>
      <c r="L11" s="101" t="str">
        <f t="shared" si="4"/>
        <v>-</v>
      </c>
      <c r="M11" s="102" t="str">
        <f t="shared" si="0"/>
        <v/>
      </c>
      <c r="N11" s="103" t="str">
        <f t="shared" si="5"/>
        <v>-</v>
      </c>
      <c r="O11" s="103" t="str">
        <f t="shared" si="1"/>
        <v/>
      </c>
      <c r="P11" s="104">
        <f t="shared" si="6"/>
        <v>0</v>
      </c>
      <c r="Q11" s="104" t="str">
        <f t="shared" si="2"/>
        <v/>
      </c>
      <c r="R11" s="52"/>
      <c r="S11" s="52"/>
      <c r="T11" s="52"/>
      <c r="U11" s="52"/>
      <c r="V11" s="50"/>
      <c r="W11" s="50"/>
      <c r="X11" s="50"/>
    </row>
    <row r="12" spans="2:24" s="64" customFormat="1" ht="26.4" x14ac:dyDescent="0.3">
      <c r="B12" s="70" t="s">
        <v>77</v>
      </c>
      <c r="C12" s="73"/>
      <c r="D12" s="74"/>
      <c r="E12" s="74"/>
      <c r="F12" s="74"/>
      <c r="G12" s="74"/>
      <c r="H12" s="110"/>
      <c r="I12" s="141"/>
      <c r="J12" s="36"/>
      <c r="K12" s="111">
        <f>H12</f>
        <v>0</v>
      </c>
      <c r="L12" s="101" t="str">
        <f t="shared" si="4"/>
        <v>-</v>
      </c>
      <c r="M12" s="102" t="str">
        <f t="shared" si="0"/>
        <v/>
      </c>
      <c r="N12" s="103" t="str">
        <f t="shared" si="5"/>
        <v>-</v>
      </c>
      <c r="O12" s="103" t="str">
        <f t="shared" si="1"/>
        <v/>
      </c>
      <c r="P12" s="104">
        <f t="shared" si="6"/>
        <v>0</v>
      </c>
      <c r="Q12" s="104" t="str">
        <f t="shared" si="2"/>
        <v/>
      </c>
      <c r="R12" s="52"/>
      <c r="S12" s="52"/>
      <c r="T12" s="52"/>
      <c r="U12" s="52"/>
      <c r="V12" s="50"/>
      <c r="W12" s="50"/>
      <c r="X12" s="50"/>
    </row>
    <row r="13" spans="2:24" s="64" customFormat="1" ht="39.6" x14ac:dyDescent="0.3">
      <c r="B13" s="35" t="s">
        <v>200</v>
      </c>
      <c r="C13" s="143"/>
      <c r="D13" s="138"/>
      <c r="E13" s="138"/>
      <c r="F13" s="138"/>
      <c r="G13" s="138"/>
      <c r="H13" s="144"/>
      <c r="I13" s="141"/>
      <c r="J13" s="32"/>
      <c r="K13" s="111">
        <f t="shared" ref="K13" si="7">H13</f>
        <v>0</v>
      </c>
      <c r="L13" s="101" t="str">
        <f t="shared" si="4"/>
        <v>-</v>
      </c>
      <c r="M13" s="102" t="str">
        <f t="shared" si="0"/>
        <v/>
      </c>
      <c r="N13" s="103" t="str">
        <f t="shared" si="5"/>
        <v>-</v>
      </c>
      <c r="O13" s="103" t="str">
        <f t="shared" si="1"/>
        <v/>
      </c>
      <c r="P13" s="104">
        <f t="shared" si="6"/>
        <v>0</v>
      </c>
      <c r="Q13" s="104" t="str">
        <f t="shared" si="2"/>
        <v/>
      </c>
      <c r="R13" s="52"/>
      <c r="S13" s="52"/>
      <c r="T13" s="52"/>
      <c r="U13" s="52"/>
      <c r="V13" s="50"/>
      <c r="W13" s="50"/>
      <c r="X13" s="50"/>
    </row>
    <row r="14" spans="2:24" s="64" customFormat="1" ht="39.6" x14ac:dyDescent="0.3">
      <c r="B14" s="70" t="s">
        <v>134</v>
      </c>
      <c r="C14" s="143"/>
      <c r="D14" s="138"/>
      <c r="E14" s="138"/>
      <c r="F14" s="138"/>
      <c r="G14" s="138"/>
      <c r="H14" s="144"/>
      <c r="I14" s="141"/>
      <c r="J14" s="32"/>
      <c r="K14" s="111">
        <f t="shared" ref="K14" si="8">H14</f>
        <v>0</v>
      </c>
      <c r="L14" s="101" t="str">
        <f t="shared" ref="L14" si="9">IF(K14=6,"-",IF(K14=0,"-",K14))</f>
        <v>-</v>
      </c>
      <c r="M14" s="102" t="str">
        <f t="shared" ref="M14" si="10">IF(ISTEXT(B14),IFERROR(VLOOKUP(I14,Relevanz_fur_Unternehmen,2,0),""),"")</f>
        <v/>
      </c>
      <c r="N14" s="103" t="str">
        <f t="shared" ref="N14" si="11">IFERROR(L14*M14,"-")</f>
        <v>-</v>
      </c>
      <c r="O14" s="103" t="str">
        <f t="shared" ref="O14" si="12">IFERROR(IF((M14*L14)&gt;0,"ja","nein"),"")</f>
        <v/>
      </c>
      <c r="P14" s="104">
        <f t="shared" ref="P14" si="13">IF(K14&gt;0,ISNUMBER(K14)*ISTEXT(I14),0)</f>
        <v>0</v>
      </c>
      <c r="Q14" s="104" t="str">
        <f t="shared" ref="Q14" si="14">IF(ISNUMBER(K14),IF(K14&gt;0,"x",""),"")</f>
        <v/>
      </c>
      <c r="R14" s="52"/>
      <c r="S14" s="52"/>
      <c r="T14" s="52"/>
      <c r="U14" s="52"/>
      <c r="V14" s="50"/>
      <c r="W14" s="50"/>
      <c r="X14" s="50"/>
    </row>
    <row r="15" spans="2:24" s="64" customFormat="1" ht="29.4" thickBot="1" x14ac:dyDescent="0.35">
      <c r="B15" s="247" t="s">
        <v>209</v>
      </c>
      <c r="C15" s="75"/>
      <c r="D15" s="76"/>
      <c r="E15" s="76"/>
      <c r="F15" s="76"/>
      <c r="G15" s="76"/>
      <c r="H15" s="287"/>
      <c r="I15" s="142"/>
      <c r="J15" s="87"/>
      <c r="K15" s="111">
        <f t="shared" ref="K15" si="15">H15</f>
        <v>0</v>
      </c>
      <c r="L15" s="101" t="str">
        <f t="shared" ref="L15" si="16">IF(K15=6,"-",IF(K15=0,"-",K15))</f>
        <v>-</v>
      </c>
      <c r="M15" s="102" t="str">
        <f t="shared" ref="M15" si="17">IF(ISTEXT(B15),IFERROR(VLOOKUP(I15,Relevanz_fur_Unternehmen,2,0),""),"")</f>
        <v/>
      </c>
      <c r="N15" s="103" t="str">
        <f t="shared" ref="N15" si="18">IFERROR(L15*M15,"-")</f>
        <v>-</v>
      </c>
      <c r="O15" s="103" t="str">
        <f t="shared" ref="O15" si="19">IFERROR(IF((M15*L15)&gt;0,"ja","nein"),"")</f>
        <v/>
      </c>
      <c r="P15" s="104">
        <f t="shared" ref="P15" si="20">IF(K15&gt;0,ISNUMBER(K15)*ISTEXT(I15),0)</f>
        <v>0</v>
      </c>
      <c r="Q15" s="104" t="str">
        <f t="shared" ref="Q15" si="21">IF(ISNUMBER(K15),IF(K15&gt;0,"x",""),"")</f>
        <v/>
      </c>
      <c r="R15" s="52"/>
      <c r="S15" s="52"/>
      <c r="T15" s="52"/>
      <c r="U15" s="52"/>
      <c r="V15" s="50"/>
      <c r="W15" s="50"/>
      <c r="X15" s="50"/>
    </row>
    <row r="16" spans="2:24" s="64" customFormat="1" x14ac:dyDescent="0.3">
      <c r="B16" s="161"/>
      <c r="C16" s="80"/>
      <c r="D16" s="80"/>
      <c r="E16" s="80"/>
      <c r="F16" s="80"/>
      <c r="G16" s="80"/>
      <c r="H16" s="80"/>
      <c r="K16" s="50"/>
      <c r="L16" s="50"/>
      <c r="M16" s="52"/>
      <c r="N16" s="52"/>
      <c r="O16" s="52"/>
      <c r="P16" s="104"/>
      <c r="Q16" s="52"/>
      <c r="R16" s="52"/>
      <c r="S16" s="52"/>
      <c r="T16" s="52"/>
      <c r="U16" s="52"/>
      <c r="V16" s="50"/>
      <c r="W16" s="50"/>
      <c r="X16" s="50"/>
    </row>
    <row r="17" spans="2:24" s="64" customFormat="1" x14ac:dyDescent="0.3">
      <c r="B17" s="40" t="s">
        <v>29</v>
      </c>
      <c r="C17" s="41" t="str">
        <f>IFERROR(SUMIF(O6:O15,"ja",N6:N15)/SUMIF(O6:O15,"ja",M6:M15),"-")</f>
        <v>-</v>
      </c>
      <c r="D17" s="40" t="str">
        <f>"("&amp;IFERROR(VLOOKUP(ROUND(C17,0),Einstufung,2),"-")&amp;")"</f>
        <v>(-)</v>
      </c>
      <c r="E17" s="42"/>
      <c r="F17" s="80"/>
      <c r="G17" s="80"/>
      <c r="H17" s="80"/>
      <c r="I17" s="3"/>
      <c r="J17" s="24"/>
      <c r="K17" s="50"/>
      <c r="L17" s="50"/>
      <c r="M17" s="52"/>
      <c r="N17" s="52"/>
      <c r="O17" s="52"/>
      <c r="P17" s="52"/>
      <c r="Q17" s="52"/>
      <c r="R17" s="52"/>
      <c r="S17" s="52"/>
      <c r="T17" s="52"/>
      <c r="U17" s="52"/>
      <c r="V17" s="50"/>
      <c r="W17" s="50"/>
      <c r="X17" s="50"/>
    </row>
    <row r="18" spans="2:24" s="64" customFormat="1" x14ac:dyDescent="0.3">
      <c r="B18" s="81">
        <f>SUM(P6:P15)/COUNT(P6:P15)</f>
        <v>0</v>
      </c>
      <c r="C18" s="43"/>
      <c r="D18" s="82"/>
      <c r="E18" s="44"/>
      <c r="F18" s="83"/>
      <c r="G18" s="83"/>
      <c r="H18" s="83"/>
      <c r="I18" s="45"/>
      <c r="J18" s="1"/>
      <c r="K18" s="50"/>
      <c r="L18" s="50"/>
      <c r="M18" s="52"/>
      <c r="N18" s="52"/>
      <c r="O18" s="52"/>
      <c r="P18" s="52"/>
      <c r="Q18" s="52"/>
      <c r="R18" s="52"/>
      <c r="S18" s="52"/>
      <c r="T18" s="52"/>
      <c r="U18" s="52"/>
      <c r="V18" s="50"/>
      <c r="W18" s="50"/>
      <c r="X18" s="50"/>
    </row>
    <row r="19" spans="2:24" s="64" customFormat="1" x14ac:dyDescent="0.3">
      <c r="B19" s="83"/>
      <c r="C19" s="46"/>
      <c r="D19" s="47"/>
      <c r="E19" s="48"/>
      <c r="F19" s="83"/>
      <c r="G19" s="83"/>
      <c r="H19" s="83"/>
      <c r="I19" s="83"/>
      <c r="J19" s="1"/>
      <c r="K19" s="50"/>
      <c r="L19" s="50"/>
      <c r="M19" s="52"/>
      <c r="N19" s="52"/>
      <c r="O19" s="52"/>
      <c r="P19" s="52"/>
      <c r="Q19" s="52"/>
      <c r="R19" s="52"/>
      <c r="S19" s="52"/>
      <c r="T19" s="52"/>
      <c r="U19" s="52"/>
      <c r="V19" s="50"/>
      <c r="W19" s="50"/>
      <c r="X19" s="50"/>
    </row>
    <row r="20" spans="2:24" s="64" customFormat="1" x14ac:dyDescent="0.3">
      <c r="B20" s="83"/>
      <c r="C20" s="83"/>
      <c r="D20" s="83"/>
      <c r="E20" s="83"/>
      <c r="F20" s="83"/>
      <c r="G20" s="83"/>
      <c r="H20" s="83"/>
      <c r="I20" s="83"/>
      <c r="J20" s="1"/>
      <c r="K20" s="50"/>
      <c r="L20" s="50"/>
      <c r="M20" s="52"/>
      <c r="N20" s="52"/>
      <c r="O20" s="52"/>
      <c r="P20" s="52"/>
      <c r="Q20" s="52"/>
      <c r="R20" s="52"/>
      <c r="S20" s="52"/>
      <c r="T20" s="52"/>
      <c r="U20" s="52"/>
      <c r="V20" s="50"/>
      <c r="W20" s="50"/>
      <c r="X20" s="50"/>
    </row>
    <row r="21" spans="2:24" s="64" customFormat="1" x14ac:dyDescent="0.3">
      <c r="B21" s="84"/>
      <c r="C21" s="83"/>
      <c r="D21" s="83"/>
      <c r="E21" s="83"/>
      <c r="F21" s="83"/>
      <c r="G21" s="83"/>
      <c r="H21" s="83"/>
      <c r="I21" s="83"/>
      <c r="J21" s="1"/>
      <c r="K21" s="50"/>
      <c r="L21" s="50"/>
      <c r="M21" s="52"/>
      <c r="N21" s="52"/>
      <c r="O21" s="52"/>
      <c r="P21" s="52"/>
      <c r="Q21" s="52"/>
      <c r="R21" s="52"/>
      <c r="S21" s="52"/>
      <c r="T21" s="52"/>
      <c r="U21" s="52"/>
      <c r="V21" s="50"/>
      <c r="W21" s="50"/>
      <c r="X21" s="50"/>
    </row>
    <row r="22" spans="2:24" s="64" customFormat="1" x14ac:dyDescent="0.3">
      <c r="J22" s="1"/>
      <c r="K22" s="50"/>
      <c r="L22" s="50"/>
      <c r="M22" s="52"/>
      <c r="N22" s="52"/>
      <c r="O22" s="52"/>
      <c r="P22" s="52"/>
      <c r="Q22" s="52"/>
      <c r="R22" s="52"/>
      <c r="S22" s="52"/>
      <c r="T22" s="52"/>
      <c r="U22" s="52"/>
      <c r="V22" s="50"/>
      <c r="W22" s="50"/>
      <c r="X22" s="50"/>
    </row>
    <row r="23" spans="2:24" s="64" customFormat="1" x14ac:dyDescent="0.3">
      <c r="K23" s="50"/>
      <c r="L23" s="50"/>
      <c r="M23" s="52"/>
      <c r="N23" s="52"/>
      <c r="O23" s="52"/>
      <c r="P23" s="52"/>
      <c r="Q23" s="52"/>
      <c r="R23" s="52"/>
      <c r="S23" s="52"/>
      <c r="T23" s="52"/>
      <c r="U23" s="52"/>
      <c r="V23" s="50"/>
      <c r="W23" s="50"/>
      <c r="X23" s="50"/>
    </row>
    <row r="24" spans="2:24" s="64" customFormat="1" x14ac:dyDescent="0.3">
      <c r="K24" s="50"/>
      <c r="L24" s="50"/>
      <c r="M24" s="52"/>
      <c r="N24" s="52"/>
      <c r="O24" s="52"/>
      <c r="P24" s="52"/>
      <c r="Q24" s="52"/>
      <c r="R24" s="52"/>
      <c r="S24" s="52"/>
      <c r="T24" s="52"/>
      <c r="U24" s="52"/>
      <c r="V24" s="50"/>
      <c r="W24" s="50"/>
      <c r="X24" s="50"/>
    </row>
    <row r="25" spans="2:24" s="64" customFormat="1" x14ac:dyDescent="0.3">
      <c r="K25" s="50"/>
      <c r="L25" s="50"/>
      <c r="M25" s="52"/>
      <c r="N25" s="52"/>
      <c r="O25" s="52"/>
      <c r="P25" s="52"/>
      <c r="Q25" s="52"/>
      <c r="R25" s="52"/>
      <c r="S25" s="52"/>
      <c r="T25" s="52"/>
      <c r="U25" s="52"/>
      <c r="V25" s="50"/>
      <c r="W25" s="50"/>
      <c r="X25" s="50"/>
    </row>
    <row r="26" spans="2:24" s="64" customFormat="1" x14ac:dyDescent="0.3">
      <c r="K26" s="50"/>
      <c r="L26" s="50"/>
      <c r="M26" s="52"/>
      <c r="N26" s="52"/>
      <c r="O26" s="52"/>
      <c r="P26" s="52"/>
      <c r="Q26" s="52"/>
      <c r="R26" s="52"/>
      <c r="S26" s="52"/>
      <c r="T26" s="52"/>
      <c r="U26" s="52"/>
      <c r="V26" s="50"/>
      <c r="W26" s="50"/>
      <c r="X26" s="50"/>
    </row>
    <row r="27" spans="2:24" s="64" customFormat="1" x14ac:dyDescent="0.3">
      <c r="K27" s="50"/>
      <c r="L27" s="50"/>
      <c r="M27" s="52"/>
      <c r="N27" s="52"/>
      <c r="O27" s="52"/>
      <c r="P27" s="52"/>
      <c r="Q27" s="52"/>
      <c r="R27" s="52"/>
      <c r="S27" s="52"/>
      <c r="T27" s="52"/>
      <c r="U27" s="52"/>
      <c r="V27" s="50"/>
      <c r="W27" s="50"/>
      <c r="X27" s="50"/>
    </row>
    <row r="28" spans="2:24" s="64" customFormat="1" x14ac:dyDescent="0.3">
      <c r="K28" s="50"/>
      <c r="L28" s="50"/>
      <c r="M28" s="52"/>
      <c r="N28" s="52"/>
      <c r="O28" s="52"/>
      <c r="P28" s="52"/>
      <c r="Q28" s="52"/>
      <c r="R28" s="52"/>
      <c r="S28" s="52"/>
      <c r="T28" s="52"/>
      <c r="U28" s="52"/>
      <c r="V28" s="50"/>
      <c r="W28" s="50"/>
      <c r="X28" s="50"/>
    </row>
    <row r="29" spans="2:24" s="64" customFormat="1" x14ac:dyDescent="0.3">
      <c r="K29" s="50"/>
      <c r="L29" s="50"/>
      <c r="M29" s="52"/>
      <c r="N29" s="52"/>
      <c r="O29" s="52"/>
      <c r="P29" s="52"/>
      <c r="Q29" s="52"/>
      <c r="R29" s="52"/>
      <c r="S29" s="52"/>
      <c r="T29" s="52"/>
      <c r="U29" s="52"/>
      <c r="V29" s="50"/>
      <c r="W29" s="50"/>
      <c r="X29" s="50"/>
    </row>
    <row r="30" spans="2:24" s="64" customFormat="1" x14ac:dyDescent="0.3">
      <c r="K30" s="50"/>
      <c r="L30" s="50"/>
      <c r="M30" s="52"/>
      <c r="N30" s="52"/>
      <c r="O30" s="52"/>
      <c r="P30" s="52"/>
      <c r="Q30" s="52"/>
      <c r="R30" s="52"/>
      <c r="S30" s="52"/>
      <c r="T30" s="52"/>
      <c r="U30" s="52"/>
      <c r="V30" s="50"/>
      <c r="W30" s="50"/>
      <c r="X30" s="50"/>
    </row>
    <row r="31" spans="2:24" s="64" customFormat="1" x14ac:dyDescent="0.3">
      <c r="K31" s="50"/>
      <c r="L31" s="50"/>
      <c r="M31" s="52"/>
      <c r="N31" s="52"/>
      <c r="O31" s="52"/>
      <c r="P31" s="52"/>
      <c r="Q31" s="52"/>
      <c r="R31" s="52"/>
      <c r="S31" s="52"/>
      <c r="T31" s="52"/>
      <c r="U31" s="52"/>
      <c r="V31" s="50"/>
      <c r="W31" s="50"/>
      <c r="X31" s="50"/>
    </row>
    <row r="32" spans="2:24" s="64" customFormat="1" x14ac:dyDescent="0.3">
      <c r="K32" s="50"/>
      <c r="L32" s="50"/>
      <c r="M32" s="52"/>
      <c r="N32" s="52"/>
      <c r="O32" s="52"/>
      <c r="P32" s="52"/>
      <c r="Q32" s="52"/>
      <c r="R32" s="52"/>
      <c r="S32" s="52"/>
      <c r="T32" s="52"/>
      <c r="U32" s="52"/>
      <c r="V32" s="50"/>
      <c r="W32" s="50"/>
      <c r="X32" s="50"/>
    </row>
    <row r="33" spans="11:24" s="64" customFormat="1" x14ac:dyDescent="0.3">
      <c r="K33" s="50"/>
      <c r="L33" s="50"/>
      <c r="M33" s="52"/>
      <c r="N33" s="52"/>
      <c r="O33" s="52"/>
      <c r="P33" s="52"/>
      <c r="Q33" s="52"/>
      <c r="R33" s="52"/>
      <c r="S33" s="52"/>
      <c r="T33" s="52"/>
      <c r="U33" s="52"/>
      <c r="V33" s="50"/>
      <c r="W33" s="50"/>
      <c r="X33" s="50"/>
    </row>
    <row r="34" spans="11:24" s="64" customFormat="1" x14ac:dyDescent="0.3">
      <c r="K34" s="50"/>
      <c r="L34" s="50"/>
      <c r="M34" s="52"/>
      <c r="N34" s="52"/>
      <c r="O34" s="52"/>
      <c r="P34" s="52"/>
      <c r="Q34" s="52"/>
      <c r="R34" s="52"/>
      <c r="S34" s="52"/>
      <c r="T34" s="52"/>
      <c r="U34" s="52"/>
      <c r="V34" s="50"/>
      <c r="W34" s="50"/>
      <c r="X34" s="50"/>
    </row>
    <row r="35" spans="11:24" s="64" customFormat="1" x14ac:dyDescent="0.3">
      <c r="K35" s="50"/>
      <c r="L35" s="50"/>
      <c r="M35" s="52"/>
      <c r="N35" s="52"/>
      <c r="O35" s="52"/>
      <c r="P35" s="52"/>
      <c r="Q35" s="52"/>
      <c r="R35" s="52"/>
      <c r="S35" s="52"/>
      <c r="T35" s="52"/>
      <c r="U35" s="52"/>
      <c r="V35" s="50"/>
      <c r="W35" s="50"/>
      <c r="X35" s="50"/>
    </row>
    <row r="36" spans="11:24" s="64" customFormat="1" x14ac:dyDescent="0.3">
      <c r="K36" s="50"/>
      <c r="L36" s="50"/>
      <c r="M36" s="52"/>
      <c r="N36" s="52"/>
      <c r="O36" s="52"/>
      <c r="P36" s="52"/>
      <c r="Q36" s="52"/>
      <c r="R36" s="52"/>
      <c r="S36" s="52"/>
      <c r="T36" s="52"/>
      <c r="U36" s="52"/>
      <c r="V36" s="50"/>
      <c r="W36" s="50"/>
      <c r="X36" s="50"/>
    </row>
  </sheetData>
  <sheetProtection password="FABD" sheet="1" objects="1" scenarios="1" selectLockedCells="1"/>
  <mergeCells count="8">
    <mergeCell ref="P4:P5"/>
    <mergeCell ref="Q4:Q5"/>
    <mergeCell ref="B4:B5"/>
    <mergeCell ref="I4:I5"/>
    <mergeCell ref="J4:J5"/>
    <mergeCell ref="M4:M5"/>
    <mergeCell ref="N4:N5"/>
    <mergeCell ref="O4:O5"/>
  </mergeCells>
  <conditionalFormatting sqref="C6:H12">
    <cfRule type="expression" dxfId="262" priority="137">
      <formula>$P6=0</formula>
    </cfRule>
    <cfRule type="expression" dxfId="261" priority="138">
      <formula>$P6=1</formula>
    </cfRule>
  </conditionalFormatting>
  <conditionalFormatting sqref="I6:I12">
    <cfRule type="expression" dxfId="260" priority="129">
      <formula>$N6=0</formula>
    </cfRule>
    <cfRule type="expression" dxfId="259" priority="130">
      <formula>$N6=1</formula>
    </cfRule>
  </conditionalFormatting>
  <conditionalFormatting sqref="I6:I12">
    <cfRule type="cellIs" dxfId="258" priority="125" operator="equal">
      <formula>"hoch"</formula>
    </cfRule>
    <cfRule type="cellIs" dxfId="257" priority="126" operator="equal">
      <formula>"mittel"</formula>
    </cfRule>
    <cfRule type="cellIs" dxfId="256" priority="127" operator="equal">
      <formula>"gering"</formula>
    </cfRule>
    <cfRule type="cellIs" dxfId="255" priority="128" operator="equal">
      <formula>"nicht relevant"</formula>
    </cfRule>
  </conditionalFormatting>
  <conditionalFormatting sqref="I6:I12">
    <cfRule type="expression" dxfId="254" priority="123">
      <formula>$N6=0</formula>
    </cfRule>
    <cfRule type="expression" dxfId="253" priority="124">
      <formula>$N6=1</formula>
    </cfRule>
  </conditionalFormatting>
  <conditionalFormatting sqref="I6:I12">
    <cfRule type="cellIs" dxfId="252" priority="119" operator="equal">
      <formula>"hoch"</formula>
    </cfRule>
    <cfRule type="cellIs" dxfId="251" priority="120" operator="equal">
      <formula>"mittel"</formula>
    </cfRule>
    <cfRule type="cellIs" dxfId="250" priority="121" operator="equal">
      <formula>"gering"</formula>
    </cfRule>
    <cfRule type="cellIs" dxfId="249" priority="122" operator="equal">
      <formula>"nicht relevant"</formula>
    </cfRule>
  </conditionalFormatting>
  <conditionalFormatting sqref="C15:H15">
    <cfRule type="expression" dxfId="248" priority="89">
      <formula>$P15=0</formula>
    </cfRule>
    <cfRule type="expression" dxfId="247" priority="90">
      <formula>$P15=1</formula>
    </cfRule>
  </conditionalFormatting>
  <conditionalFormatting sqref="I15">
    <cfRule type="expression" dxfId="246" priority="87">
      <formula>$N15=0</formula>
    </cfRule>
    <cfRule type="expression" dxfId="245" priority="88">
      <formula>$N15=1</formula>
    </cfRule>
  </conditionalFormatting>
  <conditionalFormatting sqref="I15">
    <cfRule type="cellIs" dxfId="244" priority="83" operator="equal">
      <formula>"hoch"</formula>
    </cfRule>
    <cfRule type="cellIs" dxfId="243" priority="84" operator="equal">
      <formula>"mittel"</formula>
    </cfRule>
    <cfRule type="cellIs" dxfId="242" priority="85" operator="equal">
      <formula>"gering"</formula>
    </cfRule>
    <cfRule type="cellIs" dxfId="241" priority="86" operator="equal">
      <formula>"nicht relevant"</formula>
    </cfRule>
  </conditionalFormatting>
  <conditionalFormatting sqref="I15">
    <cfRule type="expression" dxfId="240" priority="81">
      <formula>$N15=0</formula>
    </cfRule>
    <cfRule type="expression" dxfId="239" priority="82">
      <formula>$N15=1</formula>
    </cfRule>
  </conditionalFormatting>
  <conditionalFormatting sqref="I15">
    <cfRule type="cellIs" dxfId="238" priority="77" operator="equal">
      <formula>"hoch"</formula>
    </cfRule>
    <cfRule type="cellIs" dxfId="237" priority="78" operator="equal">
      <formula>"mittel"</formula>
    </cfRule>
    <cfRule type="cellIs" dxfId="236" priority="79" operator="equal">
      <formula>"gering"</formula>
    </cfRule>
    <cfRule type="cellIs" dxfId="235" priority="80" operator="equal">
      <formula>"nicht relevant"</formula>
    </cfRule>
  </conditionalFormatting>
  <conditionalFormatting sqref="C14:H14">
    <cfRule type="expression" dxfId="234" priority="27">
      <formula>$P14=0</formula>
    </cfRule>
    <cfRule type="expression" dxfId="233" priority="28">
      <formula>$P14=1</formula>
    </cfRule>
  </conditionalFormatting>
  <conditionalFormatting sqref="I14">
    <cfRule type="expression" dxfId="232" priority="25">
      <formula>$N14=0</formula>
    </cfRule>
    <cfRule type="expression" dxfId="231" priority="26">
      <formula>$N14=1</formula>
    </cfRule>
  </conditionalFormatting>
  <conditionalFormatting sqref="I14">
    <cfRule type="cellIs" dxfId="230" priority="21" operator="equal">
      <formula>"hoch"</formula>
    </cfRule>
    <cfRule type="cellIs" dxfId="229" priority="22" operator="equal">
      <formula>"mittel"</formula>
    </cfRule>
    <cfRule type="cellIs" dxfId="228" priority="23" operator="equal">
      <formula>"gering"</formula>
    </cfRule>
    <cfRule type="cellIs" dxfId="227" priority="24" operator="equal">
      <formula>"nicht relevant"</formula>
    </cfRule>
  </conditionalFormatting>
  <conditionalFormatting sqref="I14">
    <cfRule type="expression" dxfId="226" priority="19">
      <formula>$N14=0</formula>
    </cfRule>
    <cfRule type="expression" dxfId="225" priority="20">
      <formula>$N14=1</formula>
    </cfRule>
  </conditionalFormatting>
  <conditionalFormatting sqref="I14">
    <cfRule type="cellIs" dxfId="224" priority="15" operator="equal">
      <formula>"hoch"</formula>
    </cfRule>
    <cfRule type="cellIs" dxfId="223" priority="16" operator="equal">
      <formula>"mittel"</formula>
    </cfRule>
    <cfRule type="cellIs" dxfId="222" priority="17" operator="equal">
      <formula>"gering"</formula>
    </cfRule>
    <cfRule type="cellIs" dxfId="221" priority="18" operator="equal">
      <formula>"nicht relevant"</formula>
    </cfRule>
  </conditionalFormatting>
  <conditionalFormatting sqref="C13:H13">
    <cfRule type="expression" dxfId="220" priority="13">
      <formula>$P13=0</formula>
    </cfRule>
    <cfRule type="expression" dxfId="219" priority="14">
      <formula>$P13=1</formula>
    </cfRule>
  </conditionalFormatting>
  <conditionalFormatting sqref="I13">
    <cfRule type="expression" dxfId="218" priority="11">
      <formula>$N13=0</formula>
    </cfRule>
    <cfRule type="expression" dxfId="217" priority="12">
      <formula>$N13=1</formula>
    </cfRule>
  </conditionalFormatting>
  <conditionalFormatting sqref="I13">
    <cfRule type="cellIs" dxfId="216" priority="7" operator="equal">
      <formula>"hoch"</formula>
    </cfRule>
    <cfRule type="cellIs" dxfId="215" priority="8" operator="equal">
      <formula>"mittel"</formula>
    </cfRule>
    <cfRule type="cellIs" dxfId="214" priority="9" operator="equal">
      <formula>"gering"</formula>
    </cfRule>
    <cfRule type="cellIs" dxfId="213" priority="10" operator="equal">
      <formula>"nicht relevant"</formula>
    </cfRule>
  </conditionalFormatting>
  <conditionalFormatting sqref="I13">
    <cfRule type="expression" dxfId="212" priority="5">
      <formula>$N13=0</formula>
    </cfRule>
    <cfRule type="expression" dxfId="211" priority="6">
      <formula>$N13=1</formula>
    </cfRule>
  </conditionalFormatting>
  <conditionalFormatting sqref="I13">
    <cfRule type="cellIs" dxfId="210" priority="1" operator="equal">
      <formula>"hoch"</formula>
    </cfRule>
    <cfRule type="cellIs" dxfId="209" priority="2" operator="equal">
      <formula>"mittel"</formula>
    </cfRule>
    <cfRule type="cellIs" dxfId="208" priority="3" operator="equal">
      <formula>"gering"</formula>
    </cfRule>
    <cfRule type="cellIs" dxfId="207" priority="4" operator="equal">
      <formula>"nicht relevant"</formula>
    </cfRule>
  </conditionalFormatting>
  <dataValidations count="1">
    <dataValidation type="list" allowBlank="1" showInputMessage="1" showErrorMessage="1" sqref="I6:I15">
      <formula1>Relevanz</formula1>
    </dataValidation>
  </dataValidations>
  <hyperlinks>
    <hyperlink ref="B15" location="_15Rohstoffe" display="2.10  Werden Rohstoffe15 aus dem Abwasser/ Abgas zurückgewonnen, sofern technisch und wirtschaftlich sinnvoll?"/>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1505" r:id="rId4" name="Option Button 241">
              <controlPr defaultSize="0" autoFill="0" autoLine="0" autoPict="0">
                <anchor moveWithCells="1">
                  <from>
                    <xdr:col>2</xdr:col>
                    <xdr:colOff>83820</xdr:colOff>
                    <xdr:row>10</xdr:row>
                    <xdr:rowOff>99060</xdr:rowOff>
                  </from>
                  <to>
                    <xdr:col>2</xdr:col>
                    <xdr:colOff>274320</xdr:colOff>
                    <xdr:row>10</xdr:row>
                    <xdr:rowOff>274320</xdr:rowOff>
                  </to>
                </anchor>
              </controlPr>
            </control>
          </mc:Choice>
        </mc:AlternateContent>
        <mc:AlternateContent xmlns:mc="http://schemas.openxmlformats.org/markup-compatibility/2006">
          <mc:Choice Requires="x14">
            <control shapeId="11506" r:id="rId5" name="Group Box 242">
              <controlPr defaultSize="0" autoFill="0" autoPict="0">
                <anchor moveWithCells="1">
                  <from>
                    <xdr:col>2</xdr:col>
                    <xdr:colOff>0</xdr:colOff>
                    <xdr:row>10</xdr:row>
                    <xdr:rowOff>0</xdr:rowOff>
                  </from>
                  <to>
                    <xdr:col>8</xdr:col>
                    <xdr:colOff>0</xdr:colOff>
                    <xdr:row>11</xdr:row>
                    <xdr:rowOff>0</xdr:rowOff>
                  </to>
                </anchor>
              </controlPr>
            </control>
          </mc:Choice>
        </mc:AlternateContent>
        <mc:AlternateContent xmlns:mc="http://schemas.openxmlformats.org/markup-compatibility/2006">
          <mc:Choice Requires="x14">
            <control shapeId="11507" r:id="rId6" name="Option Button 243">
              <controlPr defaultSize="0" autoFill="0" autoLine="0" autoPict="0">
                <anchor moveWithCells="1">
                  <from>
                    <xdr:col>3</xdr:col>
                    <xdr:colOff>83820</xdr:colOff>
                    <xdr:row>10</xdr:row>
                    <xdr:rowOff>99060</xdr:rowOff>
                  </from>
                  <to>
                    <xdr:col>3</xdr:col>
                    <xdr:colOff>274320</xdr:colOff>
                    <xdr:row>10</xdr:row>
                    <xdr:rowOff>274320</xdr:rowOff>
                  </to>
                </anchor>
              </controlPr>
            </control>
          </mc:Choice>
        </mc:AlternateContent>
        <mc:AlternateContent xmlns:mc="http://schemas.openxmlformats.org/markup-compatibility/2006">
          <mc:Choice Requires="x14">
            <control shapeId="11508" r:id="rId7" name="Option Button 244">
              <controlPr defaultSize="0" autoFill="0" autoLine="0" autoPict="0">
                <anchor moveWithCells="1">
                  <from>
                    <xdr:col>4</xdr:col>
                    <xdr:colOff>99060</xdr:colOff>
                    <xdr:row>10</xdr:row>
                    <xdr:rowOff>99060</xdr:rowOff>
                  </from>
                  <to>
                    <xdr:col>4</xdr:col>
                    <xdr:colOff>289560</xdr:colOff>
                    <xdr:row>10</xdr:row>
                    <xdr:rowOff>274320</xdr:rowOff>
                  </to>
                </anchor>
              </controlPr>
            </control>
          </mc:Choice>
        </mc:AlternateContent>
        <mc:AlternateContent xmlns:mc="http://schemas.openxmlformats.org/markup-compatibility/2006">
          <mc:Choice Requires="x14">
            <control shapeId="11509" r:id="rId8" name="Option Button 245">
              <controlPr defaultSize="0" autoFill="0" autoLine="0" autoPict="0">
                <anchor moveWithCells="1">
                  <from>
                    <xdr:col>5</xdr:col>
                    <xdr:colOff>83820</xdr:colOff>
                    <xdr:row>10</xdr:row>
                    <xdr:rowOff>99060</xdr:rowOff>
                  </from>
                  <to>
                    <xdr:col>5</xdr:col>
                    <xdr:colOff>274320</xdr:colOff>
                    <xdr:row>10</xdr:row>
                    <xdr:rowOff>266700</xdr:rowOff>
                  </to>
                </anchor>
              </controlPr>
            </control>
          </mc:Choice>
        </mc:AlternateContent>
        <mc:AlternateContent xmlns:mc="http://schemas.openxmlformats.org/markup-compatibility/2006">
          <mc:Choice Requires="x14">
            <control shapeId="11510" r:id="rId9" name="Option Button 246">
              <controlPr defaultSize="0" autoFill="0" autoLine="0" autoPict="0">
                <anchor moveWithCells="1">
                  <from>
                    <xdr:col>6</xdr:col>
                    <xdr:colOff>99060</xdr:colOff>
                    <xdr:row>10</xdr:row>
                    <xdr:rowOff>99060</xdr:rowOff>
                  </from>
                  <to>
                    <xdr:col>6</xdr:col>
                    <xdr:colOff>289560</xdr:colOff>
                    <xdr:row>10</xdr:row>
                    <xdr:rowOff>266700</xdr:rowOff>
                  </to>
                </anchor>
              </controlPr>
            </control>
          </mc:Choice>
        </mc:AlternateContent>
        <mc:AlternateContent xmlns:mc="http://schemas.openxmlformats.org/markup-compatibility/2006">
          <mc:Choice Requires="x14">
            <control shapeId="11511" r:id="rId10" name="Option Button 247">
              <controlPr defaultSize="0" autoFill="0" autoLine="0" autoPict="0">
                <anchor moveWithCells="1">
                  <from>
                    <xdr:col>7</xdr:col>
                    <xdr:colOff>99060</xdr:colOff>
                    <xdr:row>10</xdr:row>
                    <xdr:rowOff>99060</xdr:rowOff>
                  </from>
                  <to>
                    <xdr:col>7</xdr:col>
                    <xdr:colOff>289560</xdr:colOff>
                    <xdr:row>10</xdr:row>
                    <xdr:rowOff>266700</xdr:rowOff>
                  </to>
                </anchor>
              </controlPr>
            </control>
          </mc:Choice>
        </mc:AlternateContent>
        <mc:AlternateContent xmlns:mc="http://schemas.openxmlformats.org/markup-compatibility/2006">
          <mc:Choice Requires="x14">
            <control shapeId="11512" r:id="rId11" name="Option Button 248">
              <controlPr defaultSize="0" autoFill="0" autoLine="0" autoPict="0">
                <anchor moveWithCells="1">
                  <from>
                    <xdr:col>2</xdr:col>
                    <xdr:colOff>83820</xdr:colOff>
                    <xdr:row>9</xdr:row>
                    <xdr:rowOff>99060</xdr:rowOff>
                  </from>
                  <to>
                    <xdr:col>2</xdr:col>
                    <xdr:colOff>274320</xdr:colOff>
                    <xdr:row>9</xdr:row>
                    <xdr:rowOff>274320</xdr:rowOff>
                  </to>
                </anchor>
              </controlPr>
            </control>
          </mc:Choice>
        </mc:AlternateContent>
        <mc:AlternateContent xmlns:mc="http://schemas.openxmlformats.org/markup-compatibility/2006">
          <mc:Choice Requires="x14">
            <control shapeId="11513" r:id="rId12" name="Group Box 249">
              <controlPr defaultSize="0" autoFill="0" autoPict="0" altText="">
                <anchor moveWithCells="1">
                  <from>
                    <xdr:col>2</xdr:col>
                    <xdr:colOff>0</xdr:colOff>
                    <xdr:row>9</xdr:row>
                    <xdr:rowOff>0</xdr:rowOff>
                  </from>
                  <to>
                    <xdr:col>8</xdr:col>
                    <xdr:colOff>0</xdr:colOff>
                    <xdr:row>10</xdr:row>
                    <xdr:rowOff>175260</xdr:rowOff>
                  </to>
                </anchor>
              </controlPr>
            </control>
          </mc:Choice>
        </mc:AlternateContent>
        <mc:AlternateContent xmlns:mc="http://schemas.openxmlformats.org/markup-compatibility/2006">
          <mc:Choice Requires="x14">
            <control shapeId="11514" r:id="rId13" name="Option Button 250">
              <controlPr defaultSize="0" autoFill="0" autoLine="0" autoPict="0">
                <anchor moveWithCells="1">
                  <from>
                    <xdr:col>3</xdr:col>
                    <xdr:colOff>83820</xdr:colOff>
                    <xdr:row>9</xdr:row>
                    <xdr:rowOff>99060</xdr:rowOff>
                  </from>
                  <to>
                    <xdr:col>3</xdr:col>
                    <xdr:colOff>274320</xdr:colOff>
                    <xdr:row>9</xdr:row>
                    <xdr:rowOff>274320</xdr:rowOff>
                  </to>
                </anchor>
              </controlPr>
            </control>
          </mc:Choice>
        </mc:AlternateContent>
        <mc:AlternateContent xmlns:mc="http://schemas.openxmlformats.org/markup-compatibility/2006">
          <mc:Choice Requires="x14">
            <control shapeId="11515" r:id="rId14" name="Option Button 251">
              <controlPr defaultSize="0" autoFill="0" autoLine="0" autoPict="0">
                <anchor moveWithCells="1">
                  <from>
                    <xdr:col>4</xdr:col>
                    <xdr:colOff>99060</xdr:colOff>
                    <xdr:row>9</xdr:row>
                    <xdr:rowOff>99060</xdr:rowOff>
                  </from>
                  <to>
                    <xdr:col>4</xdr:col>
                    <xdr:colOff>289560</xdr:colOff>
                    <xdr:row>9</xdr:row>
                    <xdr:rowOff>274320</xdr:rowOff>
                  </to>
                </anchor>
              </controlPr>
            </control>
          </mc:Choice>
        </mc:AlternateContent>
        <mc:AlternateContent xmlns:mc="http://schemas.openxmlformats.org/markup-compatibility/2006">
          <mc:Choice Requires="x14">
            <control shapeId="11516" r:id="rId15" name="Option Button 252">
              <controlPr defaultSize="0" autoFill="0" autoLine="0" autoPict="0">
                <anchor moveWithCells="1">
                  <from>
                    <xdr:col>5</xdr:col>
                    <xdr:colOff>83820</xdr:colOff>
                    <xdr:row>9</xdr:row>
                    <xdr:rowOff>83820</xdr:rowOff>
                  </from>
                  <to>
                    <xdr:col>5</xdr:col>
                    <xdr:colOff>274320</xdr:colOff>
                    <xdr:row>9</xdr:row>
                    <xdr:rowOff>266700</xdr:rowOff>
                  </to>
                </anchor>
              </controlPr>
            </control>
          </mc:Choice>
        </mc:AlternateContent>
        <mc:AlternateContent xmlns:mc="http://schemas.openxmlformats.org/markup-compatibility/2006">
          <mc:Choice Requires="x14">
            <control shapeId="11517" r:id="rId16" name="Option Button 253">
              <controlPr defaultSize="0" autoFill="0" autoLine="0" autoPict="0">
                <anchor moveWithCells="1">
                  <from>
                    <xdr:col>6</xdr:col>
                    <xdr:colOff>99060</xdr:colOff>
                    <xdr:row>9</xdr:row>
                    <xdr:rowOff>83820</xdr:rowOff>
                  </from>
                  <to>
                    <xdr:col>6</xdr:col>
                    <xdr:colOff>289560</xdr:colOff>
                    <xdr:row>9</xdr:row>
                    <xdr:rowOff>266700</xdr:rowOff>
                  </to>
                </anchor>
              </controlPr>
            </control>
          </mc:Choice>
        </mc:AlternateContent>
        <mc:AlternateContent xmlns:mc="http://schemas.openxmlformats.org/markup-compatibility/2006">
          <mc:Choice Requires="x14">
            <control shapeId="11518" r:id="rId17" name="Option Button 254">
              <controlPr defaultSize="0" autoFill="0" autoLine="0" autoPict="0">
                <anchor moveWithCells="1">
                  <from>
                    <xdr:col>7</xdr:col>
                    <xdr:colOff>99060</xdr:colOff>
                    <xdr:row>9</xdr:row>
                    <xdr:rowOff>83820</xdr:rowOff>
                  </from>
                  <to>
                    <xdr:col>7</xdr:col>
                    <xdr:colOff>289560</xdr:colOff>
                    <xdr:row>9</xdr:row>
                    <xdr:rowOff>266700</xdr:rowOff>
                  </to>
                </anchor>
              </controlPr>
            </control>
          </mc:Choice>
        </mc:AlternateContent>
        <mc:AlternateContent xmlns:mc="http://schemas.openxmlformats.org/markup-compatibility/2006">
          <mc:Choice Requires="x14">
            <control shapeId="11519" r:id="rId18" name="Option Button 255">
              <controlPr defaultSize="0" autoFill="0" autoLine="0" autoPict="0">
                <anchor moveWithCells="1">
                  <from>
                    <xdr:col>2</xdr:col>
                    <xdr:colOff>83820</xdr:colOff>
                    <xdr:row>11</xdr:row>
                    <xdr:rowOff>99060</xdr:rowOff>
                  </from>
                  <to>
                    <xdr:col>2</xdr:col>
                    <xdr:colOff>274320</xdr:colOff>
                    <xdr:row>11</xdr:row>
                    <xdr:rowOff>274320</xdr:rowOff>
                  </to>
                </anchor>
              </controlPr>
            </control>
          </mc:Choice>
        </mc:AlternateContent>
        <mc:AlternateContent xmlns:mc="http://schemas.openxmlformats.org/markup-compatibility/2006">
          <mc:Choice Requires="x14">
            <control shapeId="11520" r:id="rId19" name="Group Box 256">
              <controlPr defaultSize="0" autoFill="0" autoPict="0">
                <anchor moveWithCells="1">
                  <from>
                    <xdr:col>2</xdr:col>
                    <xdr:colOff>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11521" r:id="rId20" name="Option Button 257">
              <controlPr defaultSize="0" autoFill="0" autoLine="0" autoPict="0">
                <anchor moveWithCells="1">
                  <from>
                    <xdr:col>3</xdr:col>
                    <xdr:colOff>83820</xdr:colOff>
                    <xdr:row>11</xdr:row>
                    <xdr:rowOff>99060</xdr:rowOff>
                  </from>
                  <to>
                    <xdr:col>3</xdr:col>
                    <xdr:colOff>274320</xdr:colOff>
                    <xdr:row>11</xdr:row>
                    <xdr:rowOff>274320</xdr:rowOff>
                  </to>
                </anchor>
              </controlPr>
            </control>
          </mc:Choice>
        </mc:AlternateContent>
        <mc:AlternateContent xmlns:mc="http://schemas.openxmlformats.org/markup-compatibility/2006">
          <mc:Choice Requires="x14">
            <control shapeId="11522" r:id="rId21" name="Option Button 258">
              <controlPr defaultSize="0" autoFill="0" autoLine="0" autoPict="0">
                <anchor moveWithCells="1">
                  <from>
                    <xdr:col>4</xdr:col>
                    <xdr:colOff>99060</xdr:colOff>
                    <xdr:row>11</xdr:row>
                    <xdr:rowOff>99060</xdr:rowOff>
                  </from>
                  <to>
                    <xdr:col>4</xdr:col>
                    <xdr:colOff>289560</xdr:colOff>
                    <xdr:row>11</xdr:row>
                    <xdr:rowOff>274320</xdr:rowOff>
                  </to>
                </anchor>
              </controlPr>
            </control>
          </mc:Choice>
        </mc:AlternateContent>
        <mc:AlternateContent xmlns:mc="http://schemas.openxmlformats.org/markup-compatibility/2006">
          <mc:Choice Requires="x14">
            <control shapeId="11523" r:id="rId22" name="Option Button 259">
              <controlPr defaultSize="0" autoFill="0" autoLine="0" autoPict="0">
                <anchor moveWithCells="1">
                  <from>
                    <xdr:col>5</xdr:col>
                    <xdr:colOff>83820</xdr:colOff>
                    <xdr:row>11</xdr:row>
                    <xdr:rowOff>99060</xdr:rowOff>
                  </from>
                  <to>
                    <xdr:col>5</xdr:col>
                    <xdr:colOff>274320</xdr:colOff>
                    <xdr:row>11</xdr:row>
                    <xdr:rowOff>266700</xdr:rowOff>
                  </to>
                </anchor>
              </controlPr>
            </control>
          </mc:Choice>
        </mc:AlternateContent>
        <mc:AlternateContent xmlns:mc="http://schemas.openxmlformats.org/markup-compatibility/2006">
          <mc:Choice Requires="x14">
            <control shapeId="11524" r:id="rId23" name="Option Button 260">
              <controlPr defaultSize="0" autoFill="0" autoLine="0" autoPict="0">
                <anchor moveWithCells="1">
                  <from>
                    <xdr:col>6</xdr:col>
                    <xdr:colOff>99060</xdr:colOff>
                    <xdr:row>11</xdr:row>
                    <xdr:rowOff>99060</xdr:rowOff>
                  </from>
                  <to>
                    <xdr:col>6</xdr:col>
                    <xdr:colOff>289560</xdr:colOff>
                    <xdr:row>11</xdr:row>
                    <xdr:rowOff>266700</xdr:rowOff>
                  </to>
                </anchor>
              </controlPr>
            </control>
          </mc:Choice>
        </mc:AlternateContent>
        <mc:AlternateContent xmlns:mc="http://schemas.openxmlformats.org/markup-compatibility/2006">
          <mc:Choice Requires="x14">
            <control shapeId="11525" r:id="rId24" name="Option Button 261">
              <controlPr defaultSize="0" autoFill="0" autoLine="0" autoPict="0">
                <anchor moveWithCells="1">
                  <from>
                    <xdr:col>7</xdr:col>
                    <xdr:colOff>99060</xdr:colOff>
                    <xdr:row>11</xdr:row>
                    <xdr:rowOff>99060</xdr:rowOff>
                  </from>
                  <to>
                    <xdr:col>7</xdr:col>
                    <xdr:colOff>289560</xdr:colOff>
                    <xdr:row>11</xdr:row>
                    <xdr:rowOff>266700</xdr:rowOff>
                  </to>
                </anchor>
              </controlPr>
            </control>
          </mc:Choice>
        </mc:AlternateContent>
        <mc:AlternateContent xmlns:mc="http://schemas.openxmlformats.org/markup-compatibility/2006">
          <mc:Choice Requires="x14">
            <control shapeId="11527" r:id="rId25" name="Group Box 263">
              <controlPr defaultSize="0" autoFill="0" autoPict="0">
                <anchor moveWithCells="1">
                  <from>
                    <xdr:col>2</xdr:col>
                    <xdr:colOff>0</xdr:colOff>
                    <xdr:row>11</xdr:row>
                    <xdr:rowOff>327660</xdr:rowOff>
                  </from>
                  <to>
                    <xdr:col>8</xdr:col>
                    <xdr:colOff>0</xdr:colOff>
                    <xdr:row>13</xdr:row>
                    <xdr:rowOff>160020</xdr:rowOff>
                  </to>
                </anchor>
              </controlPr>
            </control>
          </mc:Choice>
        </mc:AlternateContent>
        <mc:AlternateContent xmlns:mc="http://schemas.openxmlformats.org/markup-compatibility/2006">
          <mc:Choice Requires="x14">
            <control shapeId="11533" r:id="rId26" name="Option Button 269">
              <controlPr defaultSize="0" autoFill="0" autoLine="0" autoPict="0">
                <anchor moveWithCells="1">
                  <from>
                    <xdr:col>2</xdr:col>
                    <xdr:colOff>83820</xdr:colOff>
                    <xdr:row>5</xdr:row>
                    <xdr:rowOff>99060</xdr:rowOff>
                  </from>
                  <to>
                    <xdr:col>2</xdr:col>
                    <xdr:colOff>274320</xdr:colOff>
                    <xdr:row>5</xdr:row>
                    <xdr:rowOff>274320</xdr:rowOff>
                  </to>
                </anchor>
              </controlPr>
            </control>
          </mc:Choice>
        </mc:AlternateContent>
        <mc:AlternateContent xmlns:mc="http://schemas.openxmlformats.org/markup-compatibility/2006">
          <mc:Choice Requires="x14">
            <control shapeId="11534" r:id="rId27" name="Group Box 270">
              <controlPr defaultSize="0" autoFill="0" autoPict="0" altText="">
                <anchor moveWithCells="1">
                  <from>
                    <xdr:col>2</xdr:col>
                    <xdr:colOff>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11535" r:id="rId28" name="Option Button 271">
              <controlPr defaultSize="0" autoFill="0" autoLine="0" autoPict="0">
                <anchor moveWithCells="1">
                  <from>
                    <xdr:col>3</xdr:col>
                    <xdr:colOff>83820</xdr:colOff>
                    <xdr:row>5</xdr:row>
                    <xdr:rowOff>99060</xdr:rowOff>
                  </from>
                  <to>
                    <xdr:col>3</xdr:col>
                    <xdr:colOff>274320</xdr:colOff>
                    <xdr:row>5</xdr:row>
                    <xdr:rowOff>274320</xdr:rowOff>
                  </to>
                </anchor>
              </controlPr>
            </control>
          </mc:Choice>
        </mc:AlternateContent>
        <mc:AlternateContent xmlns:mc="http://schemas.openxmlformats.org/markup-compatibility/2006">
          <mc:Choice Requires="x14">
            <control shapeId="11536" r:id="rId29" name="Option Button 272">
              <controlPr defaultSize="0" autoFill="0" autoLine="0" autoPict="0">
                <anchor moveWithCells="1">
                  <from>
                    <xdr:col>4</xdr:col>
                    <xdr:colOff>99060</xdr:colOff>
                    <xdr:row>5</xdr:row>
                    <xdr:rowOff>99060</xdr:rowOff>
                  </from>
                  <to>
                    <xdr:col>4</xdr:col>
                    <xdr:colOff>289560</xdr:colOff>
                    <xdr:row>5</xdr:row>
                    <xdr:rowOff>274320</xdr:rowOff>
                  </to>
                </anchor>
              </controlPr>
            </control>
          </mc:Choice>
        </mc:AlternateContent>
        <mc:AlternateContent xmlns:mc="http://schemas.openxmlformats.org/markup-compatibility/2006">
          <mc:Choice Requires="x14">
            <control shapeId="11537" r:id="rId30" name="Option Button 273">
              <controlPr defaultSize="0" autoFill="0" autoLine="0" autoPict="0">
                <anchor moveWithCells="1">
                  <from>
                    <xdr:col>5</xdr:col>
                    <xdr:colOff>83820</xdr:colOff>
                    <xdr:row>5</xdr:row>
                    <xdr:rowOff>99060</xdr:rowOff>
                  </from>
                  <to>
                    <xdr:col>5</xdr:col>
                    <xdr:colOff>274320</xdr:colOff>
                    <xdr:row>5</xdr:row>
                    <xdr:rowOff>266700</xdr:rowOff>
                  </to>
                </anchor>
              </controlPr>
            </control>
          </mc:Choice>
        </mc:AlternateContent>
        <mc:AlternateContent xmlns:mc="http://schemas.openxmlformats.org/markup-compatibility/2006">
          <mc:Choice Requires="x14">
            <control shapeId="11538" r:id="rId31" name="Option Button 274">
              <controlPr defaultSize="0" autoFill="0" autoLine="0" autoPict="0">
                <anchor moveWithCells="1">
                  <from>
                    <xdr:col>6</xdr:col>
                    <xdr:colOff>99060</xdr:colOff>
                    <xdr:row>5</xdr:row>
                    <xdr:rowOff>99060</xdr:rowOff>
                  </from>
                  <to>
                    <xdr:col>6</xdr:col>
                    <xdr:colOff>289560</xdr:colOff>
                    <xdr:row>5</xdr:row>
                    <xdr:rowOff>266700</xdr:rowOff>
                  </to>
                </anchor>
              </controlPr>
            </control>
          </mc:Choice>
        </mc:AlternateContent>
        <mc:AlternateContent xmlns:mc="http://schemas.openxmlformats.org/markup-compatibility/2006">
          <mc:Choice Requires="x14">
            <control shapeId="11539" r:id="rId32" name="Option Button 275">
              <controlPr defaultSize="0" autoFill="0" autoLine="0" autoPict="0">
                <anchor moveWithCells="1">
                  <from>
                    <xdr:col>7</xdr:col>
                    <xdr:colOff>99060</xdr:colOff>
                    <xdr:row>5</xdr:row>
                    <xdr:rowOff>99060</xdr:rowOff>
                  </from>
                  <to>
                    <xdr:col>7</xdr:col>
                    <xdr:colOff>289560</xdr:colOff>
                    <xdr:row>5</xdr:row>
                    <xdr:rowOff>266700</xdr:rowOff>
                  </to>
                </anchor>
              </controlPr>
            </control>
          </mc:Choice>
        </mc:AlternateContent>
        <mc:AlternateContent xmlns:mc="http://schemas.openxmlformats.org/markup-compatibility/2006">
          <mc:Choice Requires="x14">
            <control shapeId="11540" r:id="rId33" name="Option Button 276">
              <controlPr defaultSize="0" autoFill="0" autoLine="0" autoPict="0">
                <anchor moveWithCells="1">
                  <from>
                    <xdr:col>2</xdr:col>
                    <xdr:colOff>83820</xdr:colOff>
                    <xdr:row>6</xdr:row>
                    <xdr:rowOff>99060</xdr:rowOff>
                  </from>
                  <to>
                    <xdr:col>2</xdr:col>
                    <xdr:colOff>274320</xdr:colOff>
                    <xdr:row>6</xdr:row>
                    <xdr:rowOff>274320</xdr:rowOff>
                  </to>
                </anchor>
              </controlPr>
            </control>
          </mc:Choice>
        </mc:AlternateContent>
        <mc:AlternateContent xmlns:mc="http://schemas.openxmlformats.org/markup-compatibility/2006">
          <mc:Choice Requires="x14">
            <control shapeId="11541" r:id="rId34" name="Group Box 277">
              <controlPr defaultSize="0" autoFill="0" autoPict="0" altText="">
                <anchor moveWithCells="1">
                  <from>
                    <xdr:col>2</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11542" r:id="rId35" name="Option Button 278">
              <controlPr defaultSize="0" autoFill="0" autoLine="0" autoPict="0">
                <anchor moveWithCells="1">
                  <from>
                    <xdr:col>3</xdr:col>
                    <xdr:colOff>83820</xdr:colOff>
                    <xdr:row>6</xdr:row>
                    <xdr:rowOff>99060</xdr:rowOff>
                  </from>
                  <to>
                    <xdr:col>3</xdr:col>
                    <xdr:colOff>274320</xdr:colOff>
                    <xdr:row>6</xdr:row>
                    <xdr:rowOff>274320</xdr:rowOff>
                  </to>
                </anchor>
              </controlPr>
            </control>
          </mc:Choice>
        </mc:AlternateContent>
        <mc:AlternateContent xmlns:mc="http://schemas.openxmlformats.org/markup-compatibility/2006">
          <mc:Choice Requires="x14">
            <control shapeId="11543" r:id="rId36" name="Option Button 279">
              <controlPr defaultSize="0" autoFill="0" autoLine="0" autoPict="0">
                <anchor moveWithCells="1">
                  <from>
                    <xdr:col>4</xdr:col>
                    <xdr:colOff>99060</xdr:colOff>
                    <xdr:row>6</xdr:row>
                    <xdr:rowOff>99060</xdr:rowOff>
                  </from>
                  <to>
                    <xdr:col>4</xdr:col>
                    <xdr:colOff>289560</xdr:colOff>
                    <xdr:row>6</xdr:row>
                    <xdr:rowOff>274320</xdr:rowOff>
                  </to>
                </anchor>
              </controlPr>
            </control>
          </mc:Choice>
        </mc:AlternateContent>
        <mc:AlternateContent xmlns:mc="http://schemas.openxmlformats.org/markup-compatibility/2006">
          <mc:Choice Requires="x14">
            <control shapeId="11544" r:id="rId37" name="Option Button 280">
              <controlPr defaultSize="0" autoFill="0" autoLine="0" autoPict="0">
                <anchor moveWithCells="1">
                  <from>
                    <xdr:col>5</xdr:col>
                    <xdr:colOff>83820</xdr:colOff>
                    <xdr:row>6</xdr:row>
                    <xdr:rowOff>99060</xdr:rowOff>
                  </from>
                  <to>
                    <xdr:col>5</xdr:col>
                    <xdr:colOff>274320</xdr:colOff>
                    <xdr:row>6</xdr:row>
                    <xdr:rowOff>266700</xdr:rowOff>
                  </to>
                </anchor>
              </controlPr>
            </control>
          </mc:Choice>
        </mc:AlternateContent>
        <mc:AlternateContent xmlns:mc="http://schemas.openxmlformats.org/markup-compatibility/2006">
          <mc:Choice Requires="x14">
            <control shapeId="11545" r:id="rId38" name="Option Button 281">
              <controlPr defaultSize="0" autoFill="0" autoLine="0" autoPict="0">
                <anchor moveWithCells="1">
                  <from>
                    <xdr:col>6</xdr:col>
                    <xdr:colOff>99060</xdr:colOff>
                    <xdr:row>6</xdr:row>
                    <xdr:rowOff>99060</xdr:rowOff>
                  </from>
                  <to>
                    <xdr:col>6</xdr:col>
                    <xdr:colOff>289560</xdr:colOff>
                    <xdr:row>6</xdr:row>
                    <xdr:rowOff>266700</xdr:rowOff>
                  </to>
                </anchor>
              </controlPr>
            </control>
          </mc:Choice>
        </mc:AlternateContent>
        <mc:AlternateContent xmlns:mc="http://schemas.openxmlformats.org/markup-compatibility/2006">
          <mc:Choice Requires="x14">
            <control shapeId="11546" r:id="rId39" name="Option Button 282">
              <controlPr defaultSize="0" autoFill="0" autoLine="0" autoPict="0">
                <anchor moveWithCells="1">
                  <from>
                    <xdr:col>7</xdr:col>
                    <xdr:colOff>99060</xdr:colOff>
                    <xdr:row>6</xdr:row>
                    <xdr:rowOff>99060</xdr:rowOff>
                  </from>
                  <to>
                    <xdr:col>7</xdr:col>
                    <xdr:colOff>289560</xdr:colOff>
                    <xdr:row>6</xdr:row>
                    <xdr:rowOff>266700</xdr:rowOff>
                  </to>
                </anchor>
              </controlPr>
            </control>
          </mc:Choice>
        </mc:AlternateContent>
        <mc:AlternateContent xmlns:mc="http://schemas.openxmlformats.org/markup-compatibility/2006">
          <mc:Choice Requires="x14">
            <control shapeId="11547" r:id="rId40" name="Option Button 283">
              <controlPr defaultSize="0" autoFill="0" autoLine="0" autoPict="0">
                <anchor moveWithCells="1">
                  <from>
                    <xdr:col>2</xdr:col>
                    <xdr:colOff>83820</xdr:colOff>
                    <xdr:row>7</xdr:row>
                    <xdr:rowOff>99060</xdr:rowOff>
                  </from>
                  <to>
                    <xdr:col>2</xdr:col>
                    <xdr:colOff>274320</xdr:colOff>
                    <xdr:row>7</xdr:row>
                    <xdr:rowOff>274320</xdr:rowOff>
                  </to>
                </anchor>
              </controlPr>
            </control>
          </mc:Choice>
        </mc:AlternateContent>
        <mc:AlternateContent xmlns:mc="http://schemas.openxmlformats.org/markup-compatibility/2006">
          <mc:Choice Requires="x14">
            <control shapeId="11548" r:id="rId41" name="Group Box 284">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1549" r:id="rId42" name="Option Button 285">
              <controlPr defaultSize="0" autoFill="0" autoLine="0" autoPict="0">
                <anchor moveWithCells="1">
                  <from>
                    <xdr:col>3</xdr:col>
                    <xdr:colOff>83820</xdr:colOff>
                    <xdr:row>7</xdr:row>
                    <xdr:rowOff>99060</xdr:rowOff>
                  </from>
                  <to>
                    <xdr:col>3</xdr:col>
                    <xdr:colOff>274320</xdr:colOff>
                    <xdr:row>7</xdr:row>
                    <xdr:rowOff>274320</xdr:rowOff>
                  </to>
                </anchor>
              </controlPr>
            </control>
          </mc:Choice>
        </mc:AlternateContent>
        <mc:AlternateContent xmlns:mc="http://schemas.openxmlformats.org/markup-compatibility/2006">
          <mc:Choice Requires="x14">
            <control shapeId="11550" r:id="rId43" name="Option Button 286">
              <controlPr defaultSize="0" autoFill="0" autoLine="0" autoPict="0">
                <anchor moveWithCells="1">
                  <from>
                    <xdr:col>4</xdr:col>
                    <xdr:colOff>99060</xdr:colOff>
                    <xdr:row>7</xdr:row>
                    <xdr:rowOff>99060</xdr:rowOff>
                  </from>
                  <to>
                    <xdr:col>4</xdr:col>
                    <xdr:colOff>289560</xdr:colOff>
                    <xdr:row>7</xdr:row>
                    <xdr:rowOff>274320</xdr:rowOff>
                  </to>
                </anchor>
              </controlPr>
            </control>
          </mc:Choice>
        </mc:AlternateContent>
        <mc:AlternateContent xmlns:mc="http://schemas.openxmlformats.org/markup-compatibility/2006">
          <mc:Choice Requires="x14">
            <control shapeId="11551" r:id="rId44" name="Option Button 287">
              <controlPr defaultSize="0" autoFill="0" autoLine="0" autoPict="0">
                <anchor moveWithCells="1">
                  <from>
                    <xdr:col>5</xdr:col>
                    <xdr:colOff>83820</xdr:colOff>
                    <xdr:row>7</xdr:row>
                    <xdr:rowOff>99060</xdr:rowOff>
                  </from>
                  <to>
                    <xdr:col>5</xdr:col>
                    <xdr:colOff>274320</xdr:colOff>
                    <xdr:row>7</xdr:row>
                    <xdr:rowOff>266700</xdr:rowOff>
                  </to>
                </anchor>
              </controlPr>
            </control>
          </mc:Choice>
        </mc:AlternateContent>
        <mc:AlternateContent xmlns:mc="http://schemas.openxmlformats.org/markup-compatibility/2006">
          <mc:Choice Requires="x14">
            <control shapeId="11552" r:id="rId45" name="Option Button 288">
              <controlPr defaultSize="0" autoFill="0" autoLine="0" autoPict="0">
                <anchor moveWithCells="1">
                  <from>
                    <xdr:col>6</xdr:col>
                    <xdr:colOff>99060</xdr:colOff>
                    <xdr:row>7</xdr:row>
                    <xdr:rowOff>99060</xdr:rowOff>
                  </from>
                  <to>
                    <xdr:col>6</xdr:col>
                    <xdr:colOff>289560</xdr:colOff>
                    <xdr:row>7</xdr:row>
                    <xdr:rowOff>266700</xdr:rowOff>
                  </to>
                </anchor>
              </controlPr>
            </control>
          </mc:Choice>
        </mc:AlternateContent>
        <mc:AlternateContent xmlns:mc="http://schemas.openxmlformats.org/markup-compatibility/2006">
          <mc:Choice Requires="x14">
            <control shapeId="11553" r:id="rId46" name="Option Button 289">
              <controlPr defaultSize="0" autoFill="0" autoLine="0" autoPict="0">
                <anchor moveWithCells="1">
                  <from>
                    <xdr:col>7</xdr:col>
                    <xdr:colOff>99060</xdr:colOff>
                    <xdr:row>7</xdr:row>
                    <xdr:rowOff>99060</xdr:rowOff>
                  </from>
                  <to>
                    <xdr:col>7</xdr:col>
                    <xdr:colOff>289560</xdr:colOff>
                    <xdr:row>7</xdr:row>
                    <xdr:rowOff>266700</xdr:rowOff>
                  </to>
                </anchor>
              </controlPr>
            </control>
          </mc:Choice>
        </mc:AlternateContent>
        <mc:AlternateContent xmlns:mc="http://schemas.openxmlformats.org/markup-compatibility/2006">
          <mc:Choice Requires="x14">
            <control shapeId="11554" r:id="rId47" name="Option Button 290">
              <controlPr defaultSize="0" autoFill="0" autoLine="0" autoPict="0">
                <anchor moveWithCells="1">
                  <from>
                    <xdr:col>2</xdr:col>
                    <xdr:colOff>83820</xdr:colOff>
                    <xdr:row>8</xdr:row>
                    <xdr:rowOff>99060</xdr:rowOff>
                  </from>
                  <to>
                    <xdr:col>2</xdr:col>
                    <xdr:colOff>274320</xdr:colOff>
                    <xdr:row>8</xdr:row>
                    <xdr:rowOff>274320</xdr:rowOff>
                  </to>
                </anchor>
              </controlPr>
            </control>
          </mc:Choice>
        </mc:AlternateContent>
        <mc:AlternateContent xmlns:mc="http://schemas.openxmlformats.org/markup-compatibility/2006">
          <mc:Choice Requires="x14">
            <control shapeId="11555" r:id="rId48" name="Group Box 291">
              <controlPr defaultSize="0" autoFill="0" autoPict="0" altText="">
                <anchor moveWithCells="1">
                  <from>
                    <xdr:col>2</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11556" r:id="rId49" name="Option Button 292">
              <controlPr defaultSize="0" autoFill="0" autoLine="0" autoPict="0">
                <anchor moveWithCells="1">
                  <from>
                    <xdr:col>3</xdr:col>
                    <xdr:colOff>83820</xdr:colOff>
                    <xdr:row>8</xdr:row>
                    <xdr:rowOff>99060</xdr:rowOff>
                  </from>
                  <to>
                    <xdr:col>3</xdr:col>
                    <xdr:colOff>274320</xdr:colOff>
                    <xdr:row>8</xdr:row>
                    <xdr:rowOff>274320</xdr:rowOff>
                  </to>
                </anchor>
              </controlPr>
            </control>
          </mc:Choice>
        </mc:AlternateContent>
        <mc:AlternateContent xmlns:mc="http://schemas.openxmlformats.org/markup-compatibility/2006">
          <mc:Choice Requires="x14">
            <control shapeId="11557" r:id="rId50" name="Option Button 293">
              <controlPr defaultSize="0" autoFill="0" autoLine="0" autoPict="0">
                <anchor moveWithCells="1">
                  <from>
                    <xdr:col>4</xdr:col>
                    <xdr:colOff>99060</xdr:colOff>
                    <xdr:row>8</xdr:row>
                    <xdr:rowOff>99060</xdr:rowOff>
                  </from>
                  <to>
                    <xdr:col>4</xdr:col>
                    <xdr:colOff>289560</xdr:colOff>
                    <xdr:row>8</xdr:row>
                    <xdr:rowOff>274320</xdr:rowOff>
                  </to>
                </anchor>
              </controlPr>
            </control>
          </mc:Choice>
        </mc:AlternateContent>
        <mc:AlternateContent xmlns:mc="http://schemas.openxmlformats.org/markup-compatibility/2006">
          <mc:Choice Requires="x14">
            <control shapeId="11558" r:id="rId51" name="Option Button 294">
              <controlPr defaultSize="0" autoFill="0" autoLine="0" autoPict="0">
                <anchor moveWithCells="1">
                  <from>
                    <xdr:col>5</xdr:col>
                    <xdr:colOff>83820</xdr:colOff>
                    <xdr:row>8</xdr:row>
                    <xdr:rowOff>99060</xdr:rowOff>
                  </from>
                  <to>
                    <xdr:col>5</xdr:col>
                    <xdr:colOff>274320</xdr:colOff>
                    <xdr:row>8</xdr:row>
                    <xdr:rowOff>274320</xdr:rowOff>
                  </to>
                </anchor>
              </controlPr>
            </control>
          </mc:Choice>
        </mc:AlternateContent>
        <mc:AlternateContent xmlns:mc="http://schemas.openxmlformats.org/markup-compatibility/2006">
          <mc:Choice Requires="x14">
            <control shapeId="11559" r:id="rId52" name="Option Button 295">
              <controlPr defaultSize="0" autoFill="0" autoLine="0" autoPict="0">
                <anchor moveWithCells="1">
                  <from>
                    <xdr:col>6</xdr:col>
                    <xdr:colOff>99060</xdr:colOff>
                    <xdr:row>8</xdr:row>
                    <xdr:rowOff>99060</xdr:rowOff>
                  </from>
                  <to>
                    <xdr:col>6</xdr:col>
                    <xdr:colOff>289560</xdr:colOff>
                    <xdr:row>8</xdr:row>
                    <xdr:rowOff>274320</xdr:rowOff>
                  </to>
                </anchor>
              </controlPr>
            </control>
          </mc:Choice>
        </mc:AlternateContent>
        <mc:AlternateContent xmlns:mc="http://schemas.openxmlformats.org/markup-compatibility/2006">
          <mc:Choice Requires="x14">
            <control shapeId="11560" r:id="rId53" name="Option Button 296">
              <controlPr defaultSize="0" autoFill="0" autoLine="0" autoPict="0">
                <anchor moveWithCells="1">
                  <from>
                    <xdr:col>7</xdr:col>
                    <xdr:colOff>99060</xdr:colOff>
                    <xdr:row>8</xdr:row>
                    <xdr:rowOff>99060</xdr:rowOff>
                  </from>
                  <to>
                    <xdr:col>7</xdr:col>
                    <xdr:colOff>289560</xdr:colOff>
                    <xdr:row>8</xdr:row>
                    <xdr:rowOff>274320</xdr:rowOff>
                  </to>
                </anchor>
              </controlPr>
            </control>
          </mc:Choice>
        </mc:AlternateContent>
        <mc:AlternateContent xmlns:mc="http://schemas.openxmlformats.org/markup-compatibility/2006">
          <mc:Choice Requires="x14">
            <control shapeId="11562" r:id="rId54" name="Group Box 298">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1569" r:id="rId55" name="Group Box 305">
              <controlPr defaultSize="0" autoFill="0" autoPict="0">
                <anchor moveWithCells="1">
                  <from>
                    <xdr:col>2</xdr:col>
                    <xdr:colOff>0</xdr:colOff>
                    <xdr:row>13</xdr:row>
                    <xdr:rowOff>0</xdr:rowOff>
                  </from>
                  <to>
                    <xdr:col>8</xdr:col>
                    <xdr:colOff>0</xdr:colOff>
                    <xdr:row>13</xdr:row>
                    <xdr:rowOff>335280</xdr:rowOff>
                  </to>
                </anchor>
              </controlPr>
            </control>
          </mc:Choice>
        </mc:AlternateContent>
        <mc:AlternateContent xmlns:mc="http://schemas.openxmlformats.org/markup-compatibility/2006">
          <mc:Choice Requires="x14">
            <control shapeId="11575" r:id="rId56" name="Option Button 311">
              <controlPr defaultSize="0" autoFill="0" autoLine="0" autoPict="0">
                <anchor moveWithCells="1">
                  <from>
                    <xdr:col>2</xdr:col>
                    <xdr:colOff>83820</xdr:colOff>
                    <xdr:row>14</xdr:row>
                    <xdr:rowOff>99060</xdr:rowOff>
                  </from>
                  <to>
                    <xdr:col>2</xdr:col>
                    <xdr:colOff>274320</xdr:colOff>
                    <xdr:row>14</xdr:row>
                    <xdr:rowOff>274320</xdr:rowOff>
                  </to>
                </anchor>
              </controlPr>
            </control>
          </mc:Choice>
        </mc:AlternateContent>
        <mc:AlternateContent xmlns:mc="http://schemas.openxmlformats.org/markup-compatibility/2006">
          <mc:Choice Requires="x14">
            <control shapeId="11576" r:id="rId57" name="Group Box 312">
              <controlPr defaultSize="0" autoFill="0" autoPict="0">
                <anchor moveWithCells="1">
                  <from>
                    <xdr:col>2</xdr:col>
                    <xdr:colOff>0</xdr:colOff>
                    <xdr:row>14</xdr:row>
                    <xdr:rowOff>0</xdr:rowOff>
                  </from>
                  <to>
                    <xdr:col>8</xdr:col>
                    <xdr:colOff>0</xdr:colOff>
                    <xdr:row>14</xdr:row>
                    <xdr:rowOff>335280</xdr:rowOff>
                  </to>
                </anchor>
              </controlPr>
            </control>
          </mc:Choice>
        </mc:AlternateContent>
        <mc:AlternateContent xmlns:mc="http://schemas.openxmlformats.org/markup-compatibility/2006">
          <mc:Choice Requires="x14">
            <control shapeId="11577" r:id="rId58" name="Option Button 313">
              <controlPr defaultSize="0" autoFill="0" autoLine="0" autoPict="0">
                <anchor moveWithCells="1">
                  <from>
                    <xdr:col>3</xdr:col>
                    <xdr:colOff>83820</xdr:colOff>
                    <xdr:row>14</xdr:row>
                    <xdr:rowOff>99060</xdr:rowOff>
                  </from>
                  <to>
                    <xdr:col>3</xdr:col>
                    <xdr:colOff>274320</xdr:colOff>
                    <xdr:row>14</xdr:row>
                    <xdr:rowOff>274320</xdr:rowOff>
                  </to>
                </anchor>
              </controlPr>
            </control>
          </mc:Choice>
        </mc:AlternateContent>
        <mc:AlternateContent xmlns:mc="http://schemas.openxmlformats.org/markup-compatibility/2006">
          <mc:Choice Requires="x14">
            <control shapeId="11578" r:id="rId59" name="Option Button 314">
              <controlPr defaultSize="0" autoFill="0" autoLine="0" autoPict="0">
                <anchor moveWithCells="1">
                  <from>
                    <xdr:col>4</xdr:col>
                    <xdr:colOff>99060</xdr:colOff>
                    <xdr:row>14</xdr:row>
                    <xdr:rowOff>99060</xdr:rowOff>
                  </from>
                  <to>
                    <xdr:col>4</xdr:col>
                    <xdr:colOff>289560</xdr:colOff>
                    <xdr:row>14</xdr:row>
                    <xdr:rowOff>274320</xdr:rowOff>
                  </to>
                </anchor>
              </controlPr>
            </control>
          </mc:Choice>
        </mc:AlternateContent>
        <mc:AlternateContent xmlns:mc="http://schemas.openxmlformats.org/markup-compatibility/2006">
          <mc:Choice Requires="x14">
            <control shapeId="11579" r:id="rId60" name="Option Button 315">
              <controlPr defaultSize="0" autoFill="0" autoLine="0" autoPict="0">
                <anchor moveWithCells="1">
                  <from>
                    <xdr:col>5</xdr:col>
                    <xdr:colOff>83820</xdr:colOff>
                    <xdr:row>14</xdr:row>
                    <xdr:rowOff>99060</xdr:rowOff>
                  </from>
                  <to>
                    <xdr:col>5</xdr:col>
                    <xdr:colOff>274320</xdr:colOff>
                    <xdr:row>14</xdr:row>
                    <xdr:rowOff>266700</xdr:rowOff>
                  </to>
                </anchor>
              </controlPr>
            </control>
          </mc:Choice>
        </mc:AlternateContent>
        <mc:AlternateContent xmlns:mc="http://schemas.openxmlformats.org/markup-compatibility/2006">
          <mc:Choice Requires="x14">
            <control shapeId="11580" r:id="rId61" name="Option Button 316">
              <controlPr defaultSize="0" autoFill="0" autoLine="0" autoPict="0">
                <anchor moveWithCells="1">
                  <from>
                    <xdr:col>6</xdr:col>
                    <xdr:colOff>99060</xdr:colOff>
                    <xdr:row>14</xdr:row>
                    <xdr:rowOff>99060</xdr:rowOff>
                  </from>
                  <to>
                    <xdr:col>6</xdr:col>
                    <xdr:colOff>289560</xdr:colOff>
                    <xdr:row>14</xdr:row>
                    <xdr:rowOff>266700</xdr:rowOff>
                  </to>
                </anchor>
              </controlPr>
            </control>
          </mc:Choice>
        </mc:AlternateContent>
        <mc:AlternateContent xmlns:mc="http://schemas.openxmlformats.org/markup-compatibility/2006">
          <mc:Choice Requires="x14">
            <control shapeId="11581" r:id="rId62" name="Option Button 317">
              <controlPr defaultSize="0" autoFill="0" autoLine="0" autoPict="0">
                <anchor moveWithCells="1">
                  <from>
                    <xdr:col>7</xdr:col>
                    <xdr:colOff>99060</xdr:colOff>
                    <xdr:row>14</xdr:row>
                    <xdr:rowOff>99060</xdr:rowOff>
                  </from>
                  <to>
                    <xdr:col>7</xdr:col>
                    <xdr:colOff>289560</xdr:colOff>
                    <xdr:row>14</xdr:row>
                    <xdr:rowOff>266700</xdr:rowOff>
                  </to>
                </anchor>
              </controlPr>
            </control>
          </mc:Choice>
        </mc:AlternateContent>
        <mc:AlternateContent xmlns:mc="http://schemas.openxmlformats.org/markup-compatibility/2006">
          <mc:Choice Requires="x14">
            <control shapeId="11583" r:id="rId63" name="Group Box 319">
              <controlPr defaultSize="0" autoFill="0" autoPict="0">
                <anchor moveWithCells="1">
                  <from>
                    <xdr:col>2</xdr:col>
                    <xdr:colOff>0</xdr:colOff>
                    <xdr:row>15</xdr:row>
                    <xdr:rowOff>0</xdr:rowOff>
                  </from>
                  <to>
                    <xdr:col>8</xdr:col>
                    <xdr:colOff>0</xdr:colOff>
                    <xdr:row>16</xdr:row>
                    <xdr:rowOff>152400</xdr:rowOff>
                  </to>
                </anchor>
              </controlPr>
            </control>
          </mc:Choice>
        </mc:AlternateContent>
        <mc:AlternateContent xmlns:mc="http://schemas.openxmlformats.org/markup-compatibility/2006">
          <mc:Choice Requires="x14">
            <control shapeId="11594" r:id="rId64" name="Group Box 330">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1601" r:id="rId65" name="Group Box 337">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1620" r:id="rId66" name="Option Button 356">
              <controlPr defaultSize="0" autoFill="0" autoLine="0" autoPict="0">
                <anchor moveWithCells="1">
                  <from>
                    <xdr:col>2</xdr:col>
                    <xdr:colOff>83820</xdr:colOff>
                    <xdr:row>13</xdr:row>
                    <xdr:rowOff>175260</xdr:rowOff>
                  </from>
                  <to>
                    <xdr:col>2</xdr:col>
                    <xdr:colOff>274320</xdr:colOff>
                    <xdr:row>13</xdr:row>
                    <xdr:rowOff>350520</xdr:rowOff>
                  </to>
                </anchor>
              </controlPr>
            </control>
          </mc:Choice>
        </mc:AlternateContent>
        <mc:AlternateContent xmlns:mc="http://schemas.openxmlformats.org/markup-compatibility/2006">
          <mc:Choice Requires="x14">
            <control shapeId="11621" r:id="rId67" name="Group Box 357">
              <controlPr defaultSize="0" autoFill="0" autoPict="0" altText="">
                <anchor moveWithCells="1">
                  <from>
                    <xdr:col>2</xdr:col>
                    <xdr:colOff>0</xdr:colOff>
                    <xdr:row>13</xdr:row>
                    <xdr:rowOff>0</xdr:rowOff>
                  </from>
                  <to>
                    <xdr:col>8</xdr:col>
                    <xdr:colOff>0</xdr:colOff>
                    <xdr:row>13</xdr:row>
                    <xdr:rowOff>335280</xdr:rowOff>
                  </to>
                </anchor>
              </controlPr>
            </control>
          </mc:Choice>
        </mc:AlternateContent>
        <mc:AlternateContent xmlns:mc="http://schemas.openxmlformats.org/markup-compatibility/2006">
          <mc:Choice Requires="x14">
            <control shapeId="11622" r:id="rId68" name="Option Button 358">
              <controlPr defaultSize="0" autoFill="0" autoLine="0" autoPict="0">
                <anchor moveWithCells="1">
                  <from>
                    <xdr:col>3</xdr:col>
                    <xdr:colOff>83820</xdr:colOff>
                    <xdr:row>13</xdr:row>
                    <xdr:rowOff>175260</xdr:rowOff>
                  </from>
                  <to>
                    <xdr:col>3</xdr:col>
                    <xdr:colOff>274320</xdr:colOff>
                    <xdr:row>13</xdr:row>
                    <xdr:rowOff>350520</xdr:rowOff>
                  </to>
                </anchor>
              </controlPr>
            </control>
          </mc:Choice>
        </mc:AlternateContent>
        <mc:AlternateContent xmlns:mc="http://schemas.openxmlformats.org/markup-compatibility/2006">
          <mc:Choice Requires="x14">
            <control shapeId="11623" r:id="rId69" name="Option Button 359">
              <controlPr defaultSize="0" autoFill="0" autoLine="0" autoPict="0">
                <anchor moveWithCells="1">
                  <from>
                    <xdr:col>4</xdr:col>
                    <xdr:colOff>99060</xdr:colOff>
                    <xdr:row>13</xdr:row>
                    <xdr:rowOff>175260</xdr:rowOff>
                  </from>
                  <to>
                    <xdr:col>4</xdr:col>
                    <xdr:colOff>289560</xdr:colOff>
                    <xdr:row>13</xdr:row>
                    <xdr:rowOff>350520</xdr:rowOff>
                  </to>
                </anchor>
              </controlPr>
            </control>
          </mc:Choice>
        </mc:AlternateContent>
        <mc:AlternateContent xmlns:mc="http://schemas.openxmlformats.org/markup-compatibility/2006">
          <mc:Choice Requires="x14">
            <control shapeId="11624" r:id="rId70" name="Option Button 360">
              <controlPr defaultSize="0" autoFill="0" autoLine="0" autoPict="0">
                <anchor moveWithCells="1">
                  <from>
                    <xdr:col>5</xdr:col>
                    <xdr:colOff>83820</xdr:colOff>
                    <xdr:row>13</xdr:row>
                    <xdr:rowOff>175260</xdr:rowOff>
                  </from>
                  <to>
                    <xdr:col>5</xdr:col>
                    <xdr:colOff>274320</xdr:colOff>
                    <xdr:row>13</xdr:row>
                    <xdr:rowOff>342900</xdr:rowOff>
                  </to>
                </anchor>
              </controlPr>
            </control>
          </mc:Choice>
        </mc:AlternateContent>
        <mc:AlternateContent xmlns:mc="http://schemas.openxmlformats.org/markup-compatibility/2006">
          <mc:Choice Requires="x14">
            <control shapeId="11625" r:id="rId71" name="Option Button 361">
              <controlPr defaultSize="0" autoFill="0" autoLine="0" autoPict="0">
                <anchor moveWithCells="1">
                  <from>
                    <xdr:col>6</xdr:col>
                    <xdr:colOff>99060</xdr:colOff>
                    <xdr:row>13</xdr:row>
                    <xdr:rowOff>175260</xdr:rowOff>
                  </from>
                  <to>
                    <xdr:col>6</xdr:col>
                    <xdr:colOff>289560</xdr:colOff>
                    <xdr:row>13</xdr:row>
                    <xdr:rowOff>342900</xdr:rowOff>
                  </to>
                </anchor>
              </controlPr>
            </control>
          </mc:Choice>
        </mc:AlternateContent>
        <mc:AlternateContent xmlns:mc="http://schemas.openxmlformats.org/markup-compatibility/2006">
          <mc:Choice Requires="x14">
            <control shapeId="11626" r:id="rId72" name="Option Button 362">
              <controlPr defaultSize="0" autoFill="0" autoLine="0" autoPict="0">
                <anchor moveWithCells="1">
                  <from>
                    <xdr:col>7</xdr:col>
                    <xdr:colOff>99060</xdr:colOff>
                    <xdr:row>13</xdr:row>
                    <xdr:rowOff>175260</xdr:rowOff>
                  </from>
                  <to>
                    <xdr:col>7</xdr:col>
                    <xdr:colOff>289560</xdr:colOff>
                    <xdr:row>13</xdr:row>
                    <xdr:rowOff>342900</xdr:rowOff>
                  </to>
                </anchor>
              </controlPr>
            </control>
          </mc:Choice>
        </mc:AlternateContent>
        <mc:AlternateContent xmlns:mc="http://schemas.openxmlformats.org/markup-compatibility/2006">
          <mc:Choice Requires="x14">
            <control shapeId="11628" r:id="rId73" name="Group Box 364">
              <controlPr defaultSize="0" autoFill="0" autoPict="0">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1629" r:id="rId74" name="Option Button 365">
              <controlPr defaultSize="0" autoFill="0" autoLine="0" autoPict="0">
                <anchor moveWithCells="1">
                  <from>
                    <xdr:col>2</xdr:col>
                    <xdr:colOff>83820</xdr:colOff>
                    <xdr:row>12</xdr:row>
                    <xdr:rowOff>175260</xdr:rowOff>
                  </from>
                  <to>
                    <xdr:col>2</xdr:col>
                    <xdr:colOff>274320</xdr:colOff>
                    <xdr:row>12</xdr:row>
                    <xdr:rowOff>342900</xdr:rowOff>
                  </to>
                </anchor>
              </controlPr>
            </control>
          </mc:Choice>
        </mc:AlternateContent>
        <mc:AlternateContent xmlns:mc="http://schemas.openxmlformats.org/markup-compatibility/2006">
          <mc:Choice Requires="x14">
            <control shapeId="11630" r:id="rId75" name="Group Box 366">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1631" r:id="rId76" name="Option Button 367">
              <controlPr defaultSize="0" autoFill="0" autoLine="0" autoPict="0">
                <anchor moveWithCells="1">
                  <from>
                    <xdr:col>3</xdr:col>
                    <xdr:colOff>83820</xdr:colOff>
                    <xdr:row>12</xdr:row>
                    <xdr:rowOff>175260</xdr:rowOff>
                  </from>
                  <to>
                    <xdr:col>3</xdr:col>
                    <xdr:colOff>274320</xdr:colOff>
                    <xdr:row>12</xdr:row>
                    <xdr:rowOff>342900</xdr:rowOff>
                  </to>
                </anchor>
              </controlPr>
            </control>
          </mc:Choice>
        </mc:AlternateContent>
        <mc:AlternateContent xmlns:mc="http://schemas.openxmlformats.org/markup-compatibility/2006">
          <mc:Choice Requires="x14">
            <control shapeId="11632" r:id="rId77" name="Option Button 368">
              <controlPr defaultSize="0" autoFill="0" autoLine="0" autoPict="0">
                <anchor moveWithCells="1">
                  <from>
                    <xdr:col>4</xdr:col>
                    <xdr:colOff>99060</xdr:colOff>
                    <xdr:row>12</xdr:row>
                    <xdr:rowOff>175260</xdr:rowOff>
                  </from>
                  <to>
                    <xdr:col>4</xdr:col>
                    <xdr:colOff>289560</xdr:colOff>
                    <xdr:row>12</xdr:row>
                    <xdr:rowOff>342900</xdr:rowOff>
                  </to>
                </anchor>
              </controlPr>
            </control>
          </mc:Choice>
        </mc:AlternateContent>
        <mc:AlternateContent xmlns:mc="http://schemas.openxmlformats.org/markup-compatibility/2006">
          <mc:Choice Requires="x14">
            <control shapeId="11633" r:id="rId78" name="Option Button 369">
              <controlPr defaultSize="0" autoFill="0" autoLine="0" autoPict="0">
                <anchor moveWithCells="1">
                  <from>
                    <xdr:col>5</xdr:col>
                    <xdr:colOff>83820</xdr:colOff>
                    <xdr:row>12</xdr:row>
                    <xdr:rowOff>175260</xdr:rowOff>
                  </from>
                  <to>
                    <xdr:col>5</xdr:col>
                    <xdr:colOff>274320</xdr:colOff>
                    <xdr:row>12</xdr:row>
                    <xdr:rowOff>342900</xdr:rowOff>
                  </to>
                </anchor>
              </controlPr>
            </control>
          </mc:Choice>
        </mc:AlternateContent>
        <mc:AlternateContent xmlns:mc="http://schemas.openxmlformats.org/markup-compatibility/2006">
          <mc:Choice Requires="x14">
            <control shapeId="11634" r:id="rId79" name="Option Button 370">
              <controlPr defaultSize="0" autoFill="0" autoLine="0" autoPict="0">
                <anchor moveWithCells="1">
                  <from>
                    <xdr:col>6</xdr:col>
                    <xdr:colOff>99060</xdr:colOff>
                    <xdr:row>12</xdr:row>
                    <xdr:rowOff>175260</xdr:rowOff>
                  </from>
                  <to>
                    <xdr:col>6</xdr:col>
                    <xdr:colOff>289560</xdr:colOff>
                    <xdr:row>12</xdr:row>
                    <xdr:rowOff>342900</xdr:rowOff>
                  </to>
                </anchor>
              </controlPr>
            </control>
          </mc:Choice>
        </mc:AlternateContent>
        <mc:AlternateContent xmlns:mc="http://schemas.openxmlformats.org/markup-compatibility/2006">
          <mc:Choice Requires="x14">
            <control shapeId="11635" r:id="rId80" name="Option Button 371">
              <controlPr defaultSize="0" autoFill="0" autoLine="0" autoPict="0">
                <anchor moveWithCells="1">
                  <from>
                    <xdr:col>7</xdr:col>
                    <xdr:colOff>99060</xdr:colOff>
                    <xdr:row>12</xdr:row>
                    <xdr:rowOff>175260</xdr:rowOff>
                  </from>
                  <to>
                    <xdr:col>7</xdr:col>
                    <xdr:colOff>289560</xdr:colOff>
                    <xdr:row>12</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BDC9CD"/>
  </sheetPr>
  <dimension ref="A2:AB32"/>
  <sheetViews>
    <sheetView showGridLines="0" zoomScaleNormal="100" workbookViewId="0">
      <selection activeCell="C6" sqref="C6"/>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19" width="11.44140625" style="52"/>
    <col min="20" max="23" width="11.5546875" style="50"/>
    <col min="24" max="26" width="11.5546875" style="64"/>
    <col min="27" max="27" width="11.5546875" style="50"/>
  </cols>
  <sheetData>
    <row r="2" spans="1:28" ht="21.6" thickBot="1" x14ac:dyDescent="0.45">
      <c r="B2" s="37" t="s">
        <v>36</v>
      </c>
      <c r="C2" s="38"/>
      <c r="D2" s="38"/>
      <c r="E2" s="38"/>
      <c r="F2" s="38"/>
      <c r="G2" s="38"/>
      <c r="H2" s="38"/>
      <c r="I2" s="38"/>
      <c r="J2" s="38"/>
      <c r="M2" s="51"/>
    </row>
    <row r="3" spans="1:28" ht="15.6" thickTop="1" thickBot="1" x14ac:dyDescent="0.35">
      <c r="A3" s="64"/>
      <c r="C3" s="85"/>
      <c r="D3" s="85"/>
      <c r="E3" s="85"/>
      <c r="F3" s="85"/>
      <c r="G3" s="85"/>
      <c r="H3" s="85"/>
      <c r="I3" s="85"/>
      <c r="J3" s="85"/>
      <c r="M3" s="100"/>
    </row>
    <row r="4" spans="1:28" ht="87" customHeight="1" x14ac:dyDescent="0.3">
      <c r="B4" s="337" t="s">
        <v>7</v>
      </c>
      <c r="C4" s="115" t="s">
        <v>17</v>
      </c>
      <c r="D4" s="116" t="s">
        <v>68</v>
      </c>
      <c r="E4" s="116" t="s">
        <v>69</v>
      </c>
      <c r="F4" s="116" t="s">
        <v>70</v>
      </c>
      <c r="G4" s="116" t="s">
        <v>71</v>
      </c>
      <c r="H4" s="117"/>
      <c r="I4" s="331" t="s">
        <v>26</v>
      </c>
      <c r="J4" s="333" t="s">
        <v>25</v>
      </c>
      <c r="M4" s="335" t="s">
        <v>27</v>
      </c>
      <c r="N4" s="335" t="s">
        <v>16</v>
      </c>
      <c r="O4" s="336" t="s">
        <v>28</v>
      </c>
      <c r="P4" s="328" t="s">
        <v>73</v>
      </c>
      <c r="Q4" s="328" t="s">
        <v>72</v>
      </c>
      <c r="AB4" s="23"/>
    </row>
    <row r="5" spans="1:28" ht="15.75" customHeight="1" thickBot="1" x14ac:dyDescent="0.35">
      <c r="B5" s="338"/>
      <c r="C5" s="112">
        <v>1</v>
      </c>
      <c r="D5" s="113">
        <v>2</v>
      </c>
      <c r="E5" s="113">
        <v>3</v>
      </c>
      <c r="F5" s="113">
        <v>4</v>
      </c>
      <c r="G5" s="113">
        <v>5</v>
      </c>
      <c r="H5" s="114" t="s">
        <v>15</v>
      </c>
      <c r="I5" s="332"/>
      <c r="J5" s="334"/>
      <c r="M5" s="335"/>
      <c r="N5" s="335"/>
      <c r="O5" s="336"/>
      <c r="P5" s="328"/>
      <c r="Q5" s="328"/>
      <c r="AB5" s="23"/>
    </row>
    <row r="6" spans="1:28" ht="26.4" x14ac:dyDescent="0.3">
      <c r="B6" s="34" t="s">
        <v>44</v>
      </c>
      <c r="C6" s="65"/>
      <c r="D6" s="66"/>
      <c r="E6" s="66"/>
      <c r="F6" s="66"/>
      <c r="G6" s="66"/>
      <c r="H6" s="107"/>
      <c r="I6" s="307"/>
      <c r="J6" s="254"/>
      <c r="K6" s="111">
        <f>H6</f>
        <v>0</v>
      </c>
      <c r="L6" s="101" t="str">
        <f>IF(K6=6,"0",IF(K6=0,"-",K6))</f>
        <v>-</v>
      </c>
      <c r="M6" s="102" t="str">
        <f t="shared" ref="M6:M10" si="0">IF(ISTEXT(B6),IFERROR(VLOOKUP(I6,Relevanz_fur_Unternehmen,2,0),""),"")</f>
        <v/>
      </c>
      <c r="N6" s="103" t="str">
        <f>IFERROR(L6*M6,"-")</f>
        <v>-</v>
      </c>
      <c r="O6" s="103" t="str">
        <f t="shared" ref="O6:O10" si="1">IFERROR(IF((M6*L6)&gt;0,"ja","nein"),"")</f>
        <v/>
      </c>
      <c r="P6" s="104">
        <f>IF(K6&gt;0,ISNUMBER(K6)*ISTEXT(I6),0)</f>
        <v>0</v>
      </c>
      <c r="Q6" s="104" t="str">
        <f t="shared" ref="Q6:Q10" si="2">IF(ISNUMBER(K6),IF(K6&gt;0,"x",""),"")</f>
        <v/>
      </c>
      <c r="AB6" s="23"/>
    </row>
    <row r="7" spans="1:28" ht="39.6" x14ac:dyDescent="0.3">
      <c r="B7" s="35" t="s">
        <v>59</v>
      </c>
      <c r="C7" s="68"/>
      <c r="D7" s="69"/>
      <c r="E7" s="69"/>
      <c r="F7" s="69"/>
      <c r="G7" s="69"/>
      <c r="H7" s="108"/>
      <c r="I7" s="49"/>
      <c r="J7" s="255"/>
      <c r="K7" s="111">
        <f t="shared" ref="K7:K10" si="3">H7</f>
        <v>0</v>
      </c>
      <c r="L7" s="101" t="str">
        <f t="shared" ref="L7:L10" si="4">IF(K7=6,"0",IF(K7=0,"-",K7))</f>
        <v>-</v>
      </c>
      <c r="M7" s="102" t="str">
        <f t="shared" si="0"/>
        <v/>
      </c>
      <c r="N7" s="103" t="str">
        <f t="shared" ref="N7:N10" si="5">IFERROR(L7*M7,"-")</f>
        <v>-</v>
      </c>
      <c r="O7" s="103" t="str">
        <f t="shared" si="1"/>
        <v/>
      </c>
      <c r="P7" s="104">
        <f t="shared" ref="P7:P10" si="6">IF(K7&gt;0,ISNUMBER(K7)*ISTEXT(I7),0)</f>
        <v>0</v>
      </c>
      <c r="Q7" s="104" t="str">
        <f t="shared" si="2"/>
        <v/>
      </c>
      <c r="AB7" s="23"/>
    </row>
    <row r="8" spans="1:28" ht="28.8" x14ac:dyDescent="0.3">
      <c r="B8" s="303" t="s">
        <v>210</v>
      </c>
      <c r="C8" s="71"/>
      <c r="D8" s="72"/>
      <c r="E8" s="72"/>
      <c r="F8" s="72"/>
      <c r="G8" s="72"/>
      <c r="H8" s="109"/>
      <c r="I8" s="49"/>
      <c r="J8" s="256"/>
      <c r="K8" s="111">
        <f t="shared" si="3"/>
        <v>0</v>
      </c>
      <c r="L8" s="101" t="str">
        <f t="shared" si="4"/>
        <v>-</v>
      </c>
      <c r="M8" s="102" t="str">
        <f t="shared" si="0"/>
        <v/>
      </c>
      <c r="N8" s="103" t="str">
        <f t="shared" si="5"/>
        <v>-</v>
      </c>
      <c r="O8" s="103" t="str">
        <f t="shared" si="1"/>
        <v/>
      </c>
      <c r="P8" s="104">
        <f t="shared" si="6"/>
        <v>0</v>
      </c>
      <c r="Q8" s="104" t="str">
        <f t="shared" si="2"/>
        <v/>
      </c>
      <c r="AB8" s="23"/>
    </row>
    <row r="9" spans="1:28" ht="26.4" x14ac:dyDescent="0.3">
      <c r="B9" s="140" t="s">
        <v>79</v>
      </c>
      <c r="C9" s="68"/>
      <c r="D9" s="69"/>
      <c r="E9" s="69"/>
      <c r="F9" s="69"/>
      <c r="G9" s="69"/>
      <c r="H9" s="108"/>
      <c r="I9" s="49"/>
      <c r="J9" s="255"/>
      <c r="K9" s="111">
        <f t="shared" si="3"/>
        <v>0</v>
      </c>
      <c r="L9" s="101" t="str">
        <f t="shared" si="4"/>
        <v>-</v>
      </c>
      <c r="M9" s="102" t="str">
        <f t="shared" si="0"/>
        <v/>
      </c>
      <c r="N9" s="103" t="str">
        <f t="shared" si="5"/>
        <v>-</v>
      </c>
      <c r="O9" s="103" t="str">
        <f t="shared" si="1"/>
        <v/>
      </c>
      <c r="P9" s="104">
        <f t="shared" si="6"/>
        <v>0</v>
      </c>
      <c r="Q9" s="104" t="str">
        <f t="shared" si="2"/>
        <v/>
      </c>
      <c r="AB9" s="23"/>
    </row>
    <row r="10" spans="1:28" ht="39.6" x14ac:dyDescent="0.3">
      <c r="B10" s="302" t="s">
        <v>193</v>
      </c>
      <c r="C10" s="143"/>
      <c r="D10" s="138"/>
      <c r="E10" s="138"/>
      <c r="F10" s="138"/>
      <c r="G10" s="138"/>
      <c r="H10" s="144"/>
      <c r="I10" s="49"/>
      <c r="J10" s="255"/>
      <c r="K10" s="111">
        <f t="shared" si="3"/>
        <v>0</v>
      </c>
      <c r="L10" s="101" t="str">
        <f t="shared" si="4"/>
        <v>-</v>
      </c>
      <c r="M10" s="102" t="str">
        <f t="shared" si="0"/>
        <v/>
      </c>
      <c r="N10" s="103" t="str">
        <f t="shared" si="5"/>
        <v>-</v>
      </c>
      <c r="O10" s="103" t="str">
        <f t="shared" si="1"/>
        <v/>
      </c>
      <c r="P10" s="104">
        <f t="shared" si="6"/>
        <v>0</v>
      </c>
      <c r="Q10" s="104" t="str">
        <f t="shared" si="2"/>
        <v/>
      </c>
      <c r="AB10" s="23"/>
    </row>
    <row r="11" spans="1:28" ht="26.4" x14ac:dyDescent="0.3">
      <c r="B11" s="140" t="s">
        <v>135</v>
      </c>
      <c r="C11" s="68"/>
      <c r="D11" s="69"/>
      <c r="E11" s="69"/>
      <c r="F11" s="69"/>
      <c r="G11" s="69"/>
      <c r="H11" s="108"/>
      <c r="I11" s="308"/>
      <c r="J11" s="309"/>
      <c r="K11" s="111">
        <f t="shared" ref="K11:K13" si="7">H11</f>
        <v>0</v>
      </c>
      <c r="L11" s="101" t="str">
        <f t="shared" ref="L11:L13" si="8">IF(K11=6,"0",IF(K11=0,"-",K11))</f>
        <v>-</v>
      </c>
      <c r="M11" s="102" t="str">
        <f t="shared" ref="M11:M13" si="9">IF(ISTEXT(B11),IFERROR(VLOOKUP(I11,Relevanz_fur_Unternehmen,2,0),""),"")</f>
        <v/>
      </c>
      <c r="N11" s="103" t="str">
        <f t="shared" ref="N11:N13" si="10">IFERROR(L11*M11,"-")</f>
        <v>-</v>
      </c>
      <c r="O11" s="103" t="str">
        <f t="shared" ref="O11:O13" si="11">IFERROR(IF((M11*L11)&gt;0,"ja","nein"),"")</f>
        <v/>
      </c>
      <c r="P11" s="104">
        <f t="shared" ref="P11:P13" si="12">IF(K11&gt;0,ISNUMBER(K11)*ISTEXT(I11),0)</f>
        <v>0</v>
      </c>
      <c r="Q11" s="104" t="str">
        <f t="shared" ref="Q11:Q13" si="13">IF(ISNUMBER(K11),IF(K11&gt;0,"x",""),"")</f>
        <v/>
      </c>
      <c r="AB11" s="23"/>
    </row>
    <row r="12" spans="1:28" ht="42.6" x14ac:dyDescent="0.3">
      <c r="B12" s="304" t="s">
        <v>211</v>
      </c>
      <c r="C12" s="68"/>
      <c r="D12" s="69"/>
      <c r="E12" s="69"/>
      <c r="F12" s="69"/>
      <c r="G12" s="69"/>
      <c r="H12" s="108"/>
      <c r="I12" s="49"/>
      <c r="J12" s="256"/>
      <c r="K12" s="111">
        <f t="shared" si="7"/>
        <v>0</v>
      </c>
      <c r="L12" s="101" t="str">
        <f t="shared" si="8"/>
        <v>-</v>
      </c>
      <c r="M12" s="102" t="str">
        <f t="shared" si="9"/>
        <v/>
      </c>
      <c r="N12" s="103" t="str">
        <f t="shared" si="10"/>
        <v>-</v>
      </c>
      <c r="O12" s="103" t="str">
        <f t="shared" si="11"/>
        <v/>
      </c>
      <c r="P12" s="104">
        <f t="shared" si="12"/>
        <v>0</v>
      </c>
      <c r="Q12" s="104" t="str">
        <f t="shared" si="13"/>
        <v/>
      </c>
      <c r="AB12" s="23"/>
    </row>
    <row r="13" spans="1:28" ht="40.200000000000003" thickBot="1" x14ac:dyDescent="0.35">
      <c r="B13" s="305" t="s">
        <v>136</v>
      </c>
      <c r="C13" s="306"/>
      <c r="D13" s="118"/>
      <c r="E13" s="118"/>
      <c r="F13" s="118"/>
      <c r="G13" s="118"/>
      <c r="H13" s="119"/>
      <c r="I13" s="86"/>
      <c r="J13" s="310"/>
      <c r="K13" s="111">
        <f t="shared" si="7"/>
        <v>0</v>
      </c>
      <c r="L13" s="101" t="str">
        <f t="shared" si="8"/>
        <v>-</v>
      </c>
      <c r="M13" s="102" t="str">
        <f t="shared" si="9"/>
        <v/>
      </c>
      <c r="N13" s="103" t="str">
        <f t="shared" si="10"/>
        <v>-</v>
      </c>
      <c r="O13" s="103" t="str">
        <f t="shared" si="11"/>
        <v/>
      </c>
      <c r="P13" s="104">
        <f t="shared" si="12"/>
        <v>0</v>
      </c>
      <c r="Q13" s="104" t="str">
        <f t="shared" si="13"/>
        <v/>
      </c>
      <c r="AB13" s="23"/>
    </row>
    <row r="14" spans="1:28" x14ac:dyDescent="0.3">
      <c r="B14" s="162"/>
      <c r="C14" s="43"/>
      <c r="D14" s="82"/>
      <c r="E14" s="44"/>
      <c r="F14" s="83"/>
      <c r="G14" s="83"/>
      <c r="H14" s="83"/>
      <c r="I14" s="45"/>
      <c r="J14" s="1"/>
      <c r="AB14" s="23"/>
    </row>
    <row r="15" spans="1:28" x14ac:dyDescent="0.3">
      <c r="B15" s="4" t="s">
        <v>29</v>
      </c>
      <c r="C15" s="41" t="str">
        <f>IFERROR(SUMIF(O3:O13,"ja",N3:N13)/SUMIF(O3:O13,"ja",M3:M13),"-")</f>
        <v>-</v>
      </c>
      <c r="D15" s="40" t="str">
        <f>"("&amp;IFERROR(VLOOKUP(ROUND(C15,0),Einstufung,2),"-")&amp;")"</f>
        <v>(-)</v>
      </c>
      <c r="E15" s="48"/>
      <c r="F15" s="83"/>
      <c r="G15" s="83"/>
      <c r="I15" s="83"/>
      <c r="J15" s="1"/>
      <c r="AB15" s="23"/>
    </row>
    <row r="16" spans="1:28" x14ac:dyDescent="0.3">
      <c r="B16" s="5">
        <f>SUM(P6:P13)/COUNT(P6:P13)</f>
        <v>0</v>
      </c>
      <c r="C16" s="83"/>
      <c r="D16" s="83"/>
      <c r="E16" s="83"/>
      <c r="F16" s="83"/>
      <c r="G16" s="83"/>
      <c r="I16" s="83"/>
      <c r="J16" s="1"/>
      <c r="AB16" s="23"/>
    </row>
    <row r="17" spans="3:28" x14ac:dyDescent="0.3">
      <c r="C17" s="83"/>
      <c r="D17" s="83"/>
      <c r="E17" s="83"/>
      <c r="F17" s="83"/>
      <c r="G17" s="83"/>
      <c r="H17" s="83"/>
      <c r="I17" s="83"/>
      <c r="J17" s="1"/>
      <c r="AB17" s="23"/>
    </row>
    <row r="18" spans="3:28" x14ac:dyDescent="0.3">
      <c r="C18" s="80"/>
      <c r="D18" s="80"/>
      <c r="E18" s="80"/>
      <c r="F18" s="80"/>
      <c r="G18" s="80"/>
      <c r="H18" s="80"/>
      <c r="I18" s="64"/>
      <c r="J18" s="1"/>
      <c r="AB18" s="23"/>
    </row>
    <row r="19" spans="3:28" x14ac:dyDescent="0.3">
      <c r="C19" s="64"/>
      <c r="D19" s="64"/>
      <c r="E19" s="64"/>
      <c r="F19" s="64"/>
      <c r="G19" s="64"/>
      <c r="H19" s="64"/>
      <c r="I19" s="64"/>
      <c r="J19" s="64"/>
      <c r="AB19" s="23"/>
    </row>
    <row r="20" spans="3:28" x14ac:dyDescent="0.3">
      <c r="C20" s="64"/>
      <c r="D20" s="64"/>
      <c r="E20" s="64"/>
      <c r="F20" s="64"/>
      <c r="G20" s="64"/>
      <c r="H20" s="64"/>
      <c r="I20" s="64"/>
      <c r="J20" s="93"/>
      <c r="AB20" s="23"/>
    </row>
    <row r="21" spans="3:28" x14ac:dyDescent="0.3">
      <c r="C21" s="64"/>
      <c r="D21" s="64"/>
      <c r="E21" s="64"/>
      <c r="F21" s="64"/>
      <c r="G21" s="64"/>
      <c r="H21" s="64"/>
      <c r="I21" s="64"/>
      <c r="J21" s="64"/>
      <c r="AB21" s="23"/>
    </row>
    <row r="22" spans="3:28" x14ac:dyDescent="0.3">
      <c r="C22" s="64"/>
      <c r="D22" s="64"/>
      <c r="E22" s="64"/>
      <c r="F22" s="64"/>
      <c r="G22" s="64"/>
      <c r="H22" s="64"/>
      <c r="I22" s="64"/>
      <c r="J22" s="64"/>
      <c r="AB22" s="23"/>
    </row>
    <row r="23" spans="3:28" x14ac:dyDescent="0.3">
      <c r="C23" s="64"/>
      <c r="D23" s="64"/>
      <c r="E23" s="64"/>
      <c r="F23" s="64"/>
      <c r="G23" s="64"/>
      <c r="H23" s="64"/>
      <c r="I23" s="64"/>
      <c r="J23" s="64"/>
      <c r="AB23" s="23"/>
    </row>
    <row r="24" spans="3:28" x14ac:dyDescent="0.3">
      <c r="C24" s="64"/>
      <c r="D24" s="64"/>
      <c r="E24" s="64"/>
      <c r="F24" s="64"/>
      <c r="G24" s="64"/>
      <c r="H24" s="64"/>
      <c r="I24" s="64"/>
      <c r="J24" s="64"/>
    </row>
    <row r="25" spans="3:28" x14ac:dyDescent="0.3">
      <c r="C25" s="64"/>
      <c r="D25" s="64"/>
      <c r="E25" s="64"/>
      <c r="F25" s="64"/>
      <c r="G25" s="64"/>
      <c r="H25" s="64"/>
      <c r="I25" s="64"/>
      <c r="J25" s="64"/>
    </row>
    <row r="26" spans="3:28" x14ac:dyDescent="0.3">
      <c r="C26" s="64"/>
      <c r="D26" s="64"/>
      <c r="E26" s="64"/>
      <c r="F26" s="64"/>
      <c r="G26" s="64"/>
      <c r="H26" s="64"/>
      <c r="I26" s="64"/>
      <c r="J26" s="64"/>
    </row>
    <row r="27" spans="3:28" x14ac:dyDescent="0.3">
      <c r="C27" s="64"/>
      <c r="D27" s="64"/>
      <c r="E27" s="64"/>
      <c r="F27" s="64"/>
      <c r="G27" s="64"/>
      <c r="H27" s="64"/>
      <c r="I27" s="64"/>
      <c r="J27" s="64"/>
    </row>
    <row r="28" spans="3:28" x14ac:dyDescent="0.3">
      <c r="C28" s="64"/>
      <c r="D28" s="64"/>
      <c r="E28" s="64"/>
      <c r="F28" s="64"/>
      <c r="G28" s="64"/>
      <c r="H28" s="64"/>
      <c r="I28" s="64"/>
      <c r="J28" s="64"/>
    </row>
    <row r="29" spans="3:28" x14ac:dyDescent="0.3">
      <c r="C29" s="64"/>
      <c r="D29" s="64"/>
      <c r="E29" s="64"/>
      <c r="F29" s="64"/>
      <c r="G29" s="64"/>
      <c r="H29" s="64"/>
      <c r="I29" s="64"/>
      <c r="J29" s="64"/>
    </row>
    <row r="30" spans="3:28" x14ac:dyDescent="0.3">
      <c r="C30" s="64"/>
      <c r="D30" s="64"/>
      <c r="E30" s="64"/>
      <c r="F30" s="64"/>
      <c r="G30" s="64"/>
      <c r="H30" s="64"/>
      <c r="I30" s="64"/>
      <c r="J30" s="64"/>
    </row>
    <row r="31" spans="3:28" x14ac:dyDescent="0.3">
      <c r="C31" s="64"/>
      <c r="D31" s="64"/>
      <c r="E31" s="64"/>
      <c r="F31" s="64"/>
      <c r="G31" s="64"/>
      <c r="H31" s="64"/>
      <c r="I31" s="64"/>
      <c r="J31" s="64"/>
    </row>
    <row r="32" spans="3:28" x14ac:dyDescent="0.3">
      <c r="C32" s="64"/>
      <c r="D32" s="64"/>
      <c r="E32" s="64"/>
      <c r="F32" s="64"/>
      <c r="G32" s="64"/>
      <c r="H32" s="64"/>
      <c r="I32" s="64"/>
      <c r="J32" s="64"/>
    </row>
  </sheetData>
  <sheetProtection password="FABD" sheet="1" objects="1" scenarios="1" selectLockedCells="1"/>
  <mergeCells count="8">
    <mergeCell ref="B4:B5"/>
    <mergeCell ref="J4:J5"/>
    <mergeCell ref="M4:M5"/>
    <mergeCell ref="P4:P5"/>
    <mergeCell ref="Q4:Q5"/>
    <mergeCell ref="O4:O5"/>
    <mergeCell ref="N4:N5"/>
    <mergeCell ref="I4:I5"/>
  </mergeCells>
  <conditionalFormatting sqref="C6:H9">
    <cfRule type="expression" dxfId="206" priority="55">
      <formula>$P6=0</formula>
    </cfRule>
    <cfRule type="expression" dxfId="205" priority="56">
      <formula>$P6=1</formula>
    </cfRule>
  </conditionalFormatting>
  <conditionalFormatting sqref="I6:I9">
    <cfRule type="expression" dxfId="204" priority="53">
      <formula>$N6=0</formula>
    </cfRule>
    <cfRule type="expression" dxfId="203" priority="54">
      <formula>$N6=1</formula>
    </cfRule>
  </conditionalFormatting>
  <conditionalFormatting sqref="I6:I9">
    <cfRule type="cellIs" dxfId="202" priority="49" operator="equal">
      <formula>"hoch"</formula>
    </cfRule>
    <cfRule type="cellIs" dxfId="201" priority="50" operator="equal">
      <formula>"mittel"</formula>
    </cfRule>
    <cfRule type="cellIs" dxfId="200" priority="51" operator="equal">
      <formula>"gering"</formula>
    </cfRule>
    <cfRule type="cellIs" dxfId="199" priority="52" operator="equal">
      <formula>"nicht relevant"</formula>
    </cfRule>
  </conditionalFormatting>
  <conditionalFormatting sqref="C11:H11">
    <cfRule type="expression" dxfId="198" priority="39">
      <formula>$P11=0</formula>
    </cfRule>
    <cfRule type="expression" dxfId="197" priority="40">
      <formula>$P11=1</formula>
    </cfRule>
  </conditionalFormatting>
  <conditionalFormatting sqref="I11">
    <cfRule type="expression" dxfId="196" priority="37">
      <formula>$N11=0</formula>
    </cfRule>
    <cfRule type="expression" dxfId="195" priority="38">
      <formula>$N11=1</formula>
    </cfRule>
  </conditionalFormatting>
  <conditionalFormatting sqref="I11">
    <cfRule type="cellIs" dxfId="194" priority="33" operator="equal">
      <formula>"hoch"</formula>
    </cfRule>
    <cfRule type="cellIs" dxfId="193" priority="34" operator="equal">
      <formula>"mittel"</formula>
    </cfRule>
    <cfRule type="cellIs" dxfId="192" priority="35" operator="equal">
      <formula>"gering"</formula>
    </cfRule>
    <cfRule type="cellIs" dxfId="191" priority="36" operator="equal">
      <formula>"nicht relevant"</formula>
    </cfRule>
  </conditionalFormatting>
  <conditionalFormatting sqref="C12:H12">
    <cfRule type="expression" dxfId="190" priority="31">
      <formula>$P12=0</formula>
    </cfRule>
    <cfRule type="expression" dxfId="189" priority="32">
      <formula>$P12=1</formula>
    </cfRule>
  </conditionalFormatting>
  <conditionalFormatting sqref="I12">
    <cfRule type="expression" dxfId="188" priority="29">
      <formula>$N12=0</formula>
    </cfRule>
    <cfRule type="expression" dxfId="187" priority="30">
      <formula>$N12=1</formula>
    </cfRule>
  </conditionalFormatting>
  <conditionalFormatting sqref="I12">
    <cfRule type="cellIs" dxfId="186" priority="25" operator="equal">
      <formula>"hoch"</formula>
    </cfRule>
    <cfRule type="cellIs" dxfId="185" priority="26" operator="equal">
      <formula>"mittel"</formula>
    </cfRule>
    <cfRule type="cellIs" dxfId="184" priority="27" operator="equal">
      <formula>"gering"</formula>
    </cfRule>
    <cfRule type="cellIs" dxfId="183" priority="28" operator="equal">
      <formula>"nicht relevant"</formula>
    </cfRule>
  </conditionalFormatting>
  <conditionalFormatting sqref="C13:H13">
    <cfRule type="expression" dxfId="182" priority="23">
      <formula>$P13=0</formula>
    </cfRule>
    <cfRule type="expression" dxfId="181" priority="24">
      <formula>$P13=1</formula>
    </cfRule>
  </conditionalFormatting>
  <conditionalFormatting sqref="I13">
    <cfRule type="expression" dxfId="180" priority="21">
      <formula>$N13=0</formula>
    </cfRule>
    <cfRule type="expression" dxfId="179" priority="22">
      <formula>$N13=1</formula>
    </cfRule>
  </conditionalFormatting>
  <conditionalFormatting sqref="I13">
    <cfRule type="cellIs" dxfId="178" priority="17" operator="equal">
      <formula>"hoch"</formula>
    </cfRule>
    <cfRule type="cellIs" dxfId="177" priority="18" operator="equal">
      <formula>"mittel"</formula>
    </cfRule>
    <cfRule type="cellIs" dxfId="176" priority="19" operator="equal">
      <formula>"gering"</formula>
    </cfRule>
    <cfRule type="cellIs" dxfId="175" priority="20" operator="equal">
      <formula>"nicht relevant"</formula>
    </cfRule>
  </conditionalFormatting>
  <conditionalFormatting sqref="C10:H10">
    <cfRule type="expression" dxfId="174" priority="7">
      <formula>$P10=0</formula>
    </cfRule>
    <cfRule type="expression" dxfId="173" priority="8">
      <formula>$P10=1</formula>
    </cfRule>
  </conditionalFormatting>
  <conditionalFormatting sqref="I10">
    <cfRule type="expression" dxfId="172" priority="5">
      <formula>$N10=0</formula>
    </cfRule>
    <cfRule type="expression" dxfId="171" priority="6">
      <formula>$N10=1</formula>
    </cfRule>
  </conditionalFormatting>
  <conditionalFormatting sqref="I10">
    <cfRule type="cellIs" dxfId="170" priority="1" operator="equal">
      <formula>"hoch"</formula>
    </cfRule>
    <cfRule type="cellIs" dxfId="169" priority="2" operator="equal">
      <formula>"mittel"</formula>
    </cfRule>
    <cfRule type="cellIs" dxfId="168" priority="3" operator="equal">
      <formula>"gering"</formula>
    </cfRule>
    <cfRule type="cellIs" dxfId="167" priority="4" operator="equal">
      <formula>"nicht relevant"</formula>
    </cfRule>
  </conditionalFormatting>
  <dataValidations count="1">
    <dataValidation type="list" allowBlank="1" showInputMessage="1" showErrorMessage="1" sqref="I6:I13">
      <formula1>Relevanz</formula1>
    </dataValidation>
  </dataValidations>
  <hyperlinks>
    <hyperlink ref="B12" location="_15Rohstoffe" display="3.7 Wird die Verwendung von alternativen Rohstoffen (wie z. B. nicht-gefährlichen, erneuerbaren oder recycelten Rohstoffen) in der Auswahl der jeweiligen Rohstoffe15 berücksichtigt?"/>
    <hyperlink ref="B8" location="_5Kritikalitätsanalyse" display="3.3  Werden Gefährdungen bei der Rohstoffversorgung systematisch erfasst und bewertet, z. B. über entsprechende Kritikalitätsanalysen5?"/>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2460" r:id="rId4" name="Group Box 172">
              <controlPr defaultSize="0" autoFill="0" autoPict="0" altText="">
                <anchor moveWithCells="1">
                  <from>
                    <xdr:col>2</xdr:col>
                    <xdr:colOff>0</xdr:colOff>
                    <xdr:row>12</xdr:row>
                    <xdr:rowOff>0</xdr:rowOff>
                  </from>
                  <to>
                    <xdr:col>8</xdr:col>
                    <xdr:colOff>0</xdr:colOff>
                    <xdr:row>13</xdr:row>
                    <xdr:rowOff>152400</xdr:rowOff>
                  </to>
                </anchor>
              </controlPr>
            </control>
          </mc:Choice>
        </mc:AlternateContent>
        <mc:AlternateContent xmlns:mc="http://schemas.openxmlformats.org/markup-compatibility/2006">
          <mc:Choice Requires="x14">
            <control shapeId="12466" r:id="rId5" name="Option Button 178">
              <controlPr defaultSize="0" autoFill="0" autoLine="0" autoPict="0">
                <anchor moveWithCells="1">
                  <from>
                    <xdr:col>2</xdr:col>
                    <xdr:colOff>99060</xdr:colOff>
                    <xdr:row>5</xdr:row>
                    <xdr:rowOff>99060</xdr:rowOff>
                  </from>
                  <to>
                    <xdr:col>2</xdr:col>
                    <xdr:colOff>289560</xdr:colOff>
                    <xdr:row>5</xdr:row>
                    <xdr:rowOff>274320</xdr:rowOff>
                  </to>
                </anchor>
              </controlPr>
            </control>
          </mc:Choice>
        </mc:AlternateContent>
        <mc:AlternateContent xmlns:mc="http://schemas.openxmlformats.org/markup-compatibility/2006">
          <mc:Choice Requires="x14">
            <control shapeId="12467" r:id="rId6" name="Group Box 179">
              <controlPr defaultSize="0" autoFill="0" autoPict="0" altText="">
                <anchor moveWithCells="1">
                  <from>
                    <xdr:col>2</xdr:col>
                    <xdr:colOff>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12468" r:id="rId7" name="Option Button 180">
              <controlPr defaultSize="0" autoFill="0" autoLine="0" autoPict="0">
                <anchor moveWithCells="1">
                  <from>
                    <xdr:col>3</xdr:col>
                    <xdr:colOff>83820</xdr:colOff>
                    <xdr:row>5</xdr:row>
                    <xdr:rowOff>99060</xdr:rowOff>
                  </from>
                  <to>
                    <xdr:col>3</xdr:col>
                    <xdr:colOff>274320</xdr:colOff>
                    <xdr:row>5</xdr:row>
                    <xdr:rowOff>274320</xdr:rowOff>
                  </to>
                </anchor>
              </controlPr>
            </control>
          </mc:Choice>
        </mc:AlternateContent>
        <mc:AlternateContent xmlns:mc="http://schemas.openxmlformats.org/markup-compatibility/2006">
          <mc:Choice Requires="x14">
            <control shapeId="12469" r:id="rId8" name="Option Button 181">
              <controlPr defaultSize="0" autoFill="0" autoLine="0" autoPict="0">
                <anchor moveWithCells="1">
                  <from>
                    <xdr:col>4</xdr:col>
                    <xdr:colOff>83820</xdr:colOff>
                    <xdr:row>5</xdr:row>
                    <xdr:rowOff>99060</xdr:rowOff>
                  </from>
                  <to>
                    <xdr:col>4</xdr:col>
                    <xdr:colOff>274320</xdr:colOff>
                    <xdr:row>5</xdr:row>
                    <xdr:rowOff>274320</xdr:rowOff>
                  </to>
                </anchor>
              </controlPr>
            </control>
          </mc:Choice>
        </mc:AlternateContent>
        <mc:AlternateContent xmlns:mc="http://schemas.openxmlformats.org/markup-compatibility/2006">
          <mc:Choice Requires="x14">
            <control shapeId="12470" r:id="rId9" name="Option Button 182">
              <controlPr defaultSize="0" autoFill="0" autoLine="0" autoPict="0">
                <anchor moveWithCells="1">
                  <from>
                    <xdr:col>5</xdr:col>
                    <xdr:colOff>83820</xdr:colOff>
                    <xdr:row>5</xdr:row>
                    <xdr:rowOff>99060</xdr:rowOff>
                  </from>
                  <to>
                    <xdr:col>5</xdr:col>
                    <xdr:colOff>274320</xdr:colOff>
                    <xdr:row>5</xdr:row>
                    <xdr:rowOff>274320</xdr:rowOff>
                  </to>
                </anchor>
              </controlPr>
            </control>
          </mc:Choice>
        </mc:AlternateContent>
        <mc:AlternateContent xmlns:mc="http://schemas.openxmlformats.org/markup-compatibility/2006">
          <mc:Choice Requires="x14">
            <control shapeId="12471" r:id="rId10" name="Option Button 183">
              <controlPr defaultSize="0" autoFill="0" autoLine="0" autoPict="0">
                <anchor moveWithCells="1">
                  <from>
                    <xdr:col>6</xdr:col>
                    <xdr:colOff>83820</xdr:colOff>
                    <xdr:row>5</xdr:row>
                    <xdr:rowOff>99060</xdr:rowOff>
                  </from>
                  <to>
                    <xdr:col>6</xdr:col>
                    <xdr:colOff>274320</xdr:colOff>
                    <xdr:row>5</xdr:row>
                    <xdr:rowOff>274320</xdr:rowOff>
                  </to>
                </anchor>
              </controlPr>
            </control>
          </mc:Choice>
        </mc:AlternateContent>
        <mc:AlternateContent xmlns:mc="http://schemas.openxmlformats.org/markup-compatibility/2006">
          <mc:Choice Requires="x14">
            <control shapeId="12472" r:id="rId11" name="Option Button 184">
              <controlPr defaultSize="0" autoFill="0" autoLine="0" autoPict="0">
                <anchor moveWithCells="1">
                  <from>
                    <xdr:col>7</xdr:col>
                    <xdr:colOff>99060</xdr:colOff>
                    <xdr:row>5</xdr:row>
                    <xdr:rowOff>99060</xdr:rowOff>
                  </from>
                  <to>
                    <xdr:col>7</xdr:col>
                    <xdr:colOff>289560</xdr:colOff>
                    <xdr:row>5</xdr:row>
                    <xdr:rowOff>266700</xdr:rowOff>
                  </to>
                </anchor>
              </controlPr>
            </control>
          </mc:Choice>
        </mc:AlternateContent>
        <mc:AlternateContent xmlns:mc="http://schemas.openxmlformats.org/markup-compatibility/2006">
          <mc:Choice Requires="x14">
            <control shapeId="12473" r:id="rId12" name="Option Button 185">
              <controlPr defaultSize="0" autoFill="0" autoLine="0" autoPict="0">
                <anchor moveWithCells="1">
                  <from>
                    <xdr:col>2</xdr:col>
                    <xdr:colOff>99060</xdr:colOff>
                    <xdr:row>6</xdr:row>
                    <xdr:rowOff>160020</xdr:rowOff>
                  </from>
                  <to>
                    <xdr:col>2</xdr:col>
                    <xdr:colOff>289560</xdr:colOff>
                    <xdr:row>6</xdr:row>
                    <xdr:rowOff>342900</xdr:rowOff>
                  </to>
                </anchor>
              </controlPr>
            </control>
          </mc:Choice>
        </mc:AlternateContent>
        <mc:AlternateContent xmlns:mc="http://schemas.openxmlformats.org/markup-compatibility/2006">
          <mc:Choice Requires="x14">
            <control shapeId="12474" r:id="rId13" name="Group Box 186">
              <controlPr defaultSize="0" autoFill="0" autoPict="0" altText="">
                <anchor moveWithCells="1">
                  <from>
                    <xdr:col>2</xdr:col>
                    <xdr:colOff>0</xdr:colOff>
                    <xdr:row>5</xdr:row>
                    <xdr:rowOff>327660</xdr:rowOff>
                  </from>
                  <to>
                    <xdr:col>8</xdr:col>
                    <xdr:colOff>0</xdr:colOff>
                    <xdr:row>7</xdr:row>
                    <xdr:rowOff>0</xdr:rowOff>
                  </to>
                </anchor>
              </controlPr>
            </control>
          </mc:Choice>
        </mc:AlternateContent>
        <mc:AlternateContent xmlns:mc="http://schemas.openxmlformats.org/markup-compatibility/2006">
          <mc:Choice Requires="x14">
            <control shapeId="12475" r:id="rId14" name="Option Button 187">
              <controlPr defaultSize="0" autoFill="0" autoLine="0" autoPict="0">
                <anchor moveWithCells="1">
                  <from>
                    <xdr:col>3</xdr:col>
                    <xdr:colOff>83820</xdr:colOff>
                    <xdr:row>6</xdr:row>
                    <xdr:rowOff>160020</xdr:rowOff>
                  </from>
                  <to>
                    <xdr:col>3</xdr:col>
                    <xdr:colOff>274320</xdr:colOff>
                    <xdr:row>6</xdr:row>
                    <xdr:rowOff>342900</xdr:rowOff>
                  </to>
                </anchor>
              </controlPr>
            </control>
          </mc:Choice>
        </mc:AlternateContent>
        <mc:AlternateContent xmlns:mc="http://schemas.openxmlformats.org/markup-compatibility/2006">
          <mc:Choice Requires="x14">
            <control shapeId="12476" r:id="rId15" name="Option Button 188">
              <controlPr defaultSize="0" autoFill="0" autoLine="0" autoPict="0">
                <anchor moveWithCells="1">
                  <from>
                    <xdr:col>4</xdr:col>
                    <xdr:colOff>83820</xdr:colOff>
                    <xdr:row>6</xdr:row>
                    <xdr:rowOff>160020</xdr:rowOff>
                  </from>
                  <to>
                    <xdr:col>4</xdr:col>
                    <xdr:colOff>274320</xdr:colOff>
                    <xdr:row>6</xdr:row>
                    <xdr:rowOff>342900</xdr:rowOff>
                  </to>
                </anchor>
              </controlPr>
            </control>
          </mc:Choice>
        </mc:AlternateContent>
        <mc:AlternateContent xmlns:mc="http://schemas.openxmlformats.org/markup-compatibility/2006">
          <mc:Choice Requires="x14">
            <control shapeId="12477" r:id="rId16" name="Option Button 189">
              <controlPr defaultSize="0" autoFill="0" autoLine="0" autoPict="0">
                <anchor moveWithCells="1">
                  <from>
                    <xdr:col>5</xdr:col>
                    <xdr:colOff>83820</xdr:colOff>
                    <xdr:row>6</xdr:row>
                    <xdr:rowOff>160020</xdr:rowOff>
                  </from>
                  <to>
                    <xdr:col>5</xdr:col>
                    <xdr:colOff>274320</xdr:colOff>
                    <xdr:row>6</xdr:row>
                    <xdr:rowOff>342900</xdr:rowOff>
                  </to>
                </anchor>
              </controlPr>
            </control>
          </mc:Choice>
        </mc:AlternateContent>
        <mc:AlternateContent xmlns:mc="http://schemas.openxmlformats.org/markup-compatibility/2006">
          <mc:Choice Requires="x14">
            <control shapeId="12478" r:id="rId17" name="Option Button 190">
              <controlPr defaultSize="0" autoFill="0" autoLine="0" autoPict="0">
                <anchor moveWithCells="1">
                  <from>
                    <xdr:col>6</xdr:col>
                    <xdr:colOff>83820</xdr:colOff>
                    <xdr:row>6</xdr:row>
                    <xdr:rowOff>160020</xdr:rowOff>
                  </from>
                  <to>
                    <xdr:col>6</xdr:col>
                    <xdr:colOff>274320</xdr:colOff>
                    <xdr:row>6</xdr:row>
                    <xdr:rowOff>342900</xdr:rowOff>
                  </to>
                </anchor>
              </controlPr>
            </control>
          </mc:Choice>
        </mc:AlternateContent>
        <mc:AlternateContent xmlns:mc="http://schemas.openxmlformats.org/markup-compatibility/2006">
          <mc:Choice Requires="x14">
            <control shapeId="12479" r:id="rId18" name="Option Button 191">
              <controlPr defaultSize="0" autoFill="0" autoLine="0" autoPict="0">
                <anchor moveWithCells="1">
                  <from>
                    <xdr:col>7</xdr:col>
                    <xdr:colOff>99060</xdr:colOff>
                    <xdr:row>6</xdr:row>
                    <xdr:rowOff>152400</xdr:rowOff>
                  </from>
                  <to>
                    <xdr:col>7</xdr:col>
                    <xdr:colOff>289560</xdr:colOff>
                    <xdr:row>6</xdr:row>
                    <xdr:rowOff>335280</xdr:rowOff>
                  </to>
                </anchor>
              </controlPr>
            </control>
          </mc:Choice>
        </mc:AlternateContent>
        <mc:AlternateContent xmlns:mc="http://schemas.openxmlformats.org/markup-compatibility/2006">
          <mc:Choice Requires="x14">
            <control shapeId="12480" r:id="rId19" name="Option Button 192">
              <controlPr defaultSize="0" autoFill="0" autoLine="0" autoPict="0">
                <anchor moveWithCells="1">
                  <from>
                    <xdr:col>2</xdr:col>
                    <xdr:colOff>99060</xdr:colOff>
                    <xdr:row>7</xdr:row>
                    <xdr:rowOff>99060</xdr:rowOff>
                  </from>
                  <to>
                    <xdr:col>2</xdr:col>
                    <xdr:colOff>289560</xdr:colOff>
                    <xdr:row>7</xdr:row>
                    <xdr:rowOff>274320</xdr:rowOff>
                  </to>
                </anchor>
              </controlPr>
            </control>
          </mc:Choice>
        </mc:AlternateContent>
        <mc:AlternateContent xmlns:mc="http://schemas.openxmlformats.org/markup-compatibility/2006">
          <mc:Choice Requires="x14">
            <control shapeId="12481" r:id="rId20" name="Group Box 193">
              <controlPr defaultSize="0" autoFill="0" autoPict="0" altText="">
                <anchor moveWithCells="1">
                  <from>
                    <xdr:col>2</xdr:col>
                    <xdr:colOff>0</xdr:colOff>
                    <xdr:row>7</xdr:row>
                    <xdr:rowOff>0</xdr:rowOff>
                  </from>
                  <to>
                    <xdr:col>8</xdr:col>
                    <xdr:colOff>0</xdr:colOff>
                    <xdr:row>7</xdr:row>
                    <xdr:rowOff>335280</xdr:rowOff>
                  </to>
                </anchor>
              </controlPr>
            </control>
          </mc:Choice>
        </mc:AlternateContent>
        <mc:AlternateContent xmlns:mc="http://schemas.openxmlformats.org/markup-compatibility/2006">
          <mc:Choice Requires="x14">
            <control shapeId="12482" r:id="rId21" name="Option Button 194">
              <controlPr defaultSize="0" autoFill="0" autoLine="0" autoPict="0">
                <anchor moveWithCells="1">
                  <from>
                    <xdr:col>3</xdr:col>
                    <xdr:colOff>83820</xdr:colOff>
                    <xdr:row>7</xdr:row>
                    <xdr:rowOff>99060</xdr:rowOff>
                  </from>
                  <to>
                    <xdr:col>3</xdr:col>
                    <xdr:colOff>274320</xdr:colOff>
                    <xdr:row>7</xdr:row>
                    <xdr:rowOff>274320</xdr:rowOff>
                  </to>
                </anchor>
              </controlPr>
            </control>
          </mc:Choice>
        </mc:AlternateContent>
        <mc:AlternateContent xmlns:mc="http://schemas.openxmlformats.org/markup-compatibility/2006">
          <mc:Choice Requires="x14">
            <control shapeId="12483" r:id="rId22" name="Option Button 195">
              <controlPr defaultSize="0" autoFill="0" autoLine="0" autoPict="0">
                <anchor moveWithCells="1">
                  <from>
                    <xdr:col>4</xdr:col>
                    <xdr:colOff>83820</xdr:colOff>
                    <xdr:row>7</xdr:row>
                    <xdr:rowOff>99060</xdr:rowOff>
                  </from>
                  <to>
                    <xdr:col>4</xdr:col>
                    <xdr:colOff>274320</xdr:colOff>
                    <xdr:row>7</xdr:row>
                    <xdr:rowOff>274320</xdr:rowOff>
                  </to>
                </anchor>
              </controlPr>
            </control>
          </mc:Choice>
        </mc:AlternateContent>
        <mc:AlternateContent xmlns:mc="http://schemas.openxmlformats.org/markup-compatibility/2006">
          <mc:Choice Requires="x14">
            <control shapeId="12484" r:id="rId23" name="Option Button 196">
              <controlPr defaultSize="0" autoFill="0" autoLine="0" autoPict="0">
                <anchor moveWithCells="1">
                  <from>
                    <xdr:col>5</xdr:col>
                    <xdr:colOff>83820</xdr:colOff>
                    <xdr:row>7</xdr:row>
                    <xdr:rowOff>99060</xdr:rowOff>
                  </from>
                  <to>
                    <xdr:col>5</xdr:col>
                    <xdr:colOff>274320</xdr:colOff>
                    <xdr:row>7</xdr:row>
                    <xdr:rowOff>274320</xdr:rowOff>
                  </to>
                </anchor>
              </controlPr>
            </control>
          </mc:Choice>
        </mc:AlternateContent>
        <mc:AlternateContent xmlns:mc="http://schemas.openxmlformats.org/markup-compatibility/2006">
          <mc:Choice Requires="x14">
            <control shapeId="12485" r:id="rId24" name="Option Button 197">
              <controlPr defaultSize="0" autoFill="0" autoLine="0" autoPict="0">
                <anchor moveWithCells="1">
                  <from>
                    <xdr:col>6</xdr:col>
                    <xdr:colOff>83820</xdr:colOff>
                    <xdr:row>7</xdr:row>
                    <xdr:rowOff>99060</xdr:rowOff>
                  </from>
                  <to>
                    <xdr:col>6</xdr:col>
                    <xdr:colOff>274320</xdr:colOff>
                    <xdr:row>7</xdr:row>
                    <xdr:rowOff>274320</xdr:rowOff>
                  </to>
                </anchor>
              </controlPr>
            </control>
          </mc:Choice>
        </mc:AlternateContent>
        <mc:AlternateContent xmlns:mc="http://schemas.openxmlformats.org/markup-compatibility/2006">
          <mc:Choice Requires="x14">
            <control shapeId="12486" r:id="rId25" name="Option Button 198">
              <controlPr defaultSize="0" autoFill="0" autoLine="0" autoPict="0">
                <anchor moveWithCells="1">
                  <from>
                    <xdr:col>7</xdr:col>
                    <xdr:colOff>99060</xdr:colOff>
                    <xdr:row>7</xdr:row>
                    <xdr:rowOff>99060</xdr:rowOff>
                  </from>
                  <to>
                    <xdr:col>7</xdr:col>
                    <xdr:colOff>289560</xdr:colOff>
                    <xdr:row>7</xdr:row>
                    <xdr:rowOff>266700</xdr:rowOff>
                  </to>
                </anchor>
              </controlPr>
            </control>
          </mc:Choice>
        </mc:AlternateContent>
        <mc:AlternateContent xmlns:mc="http://schemas.openxmlformats.org/markup-compatibility/2006">
          <mc:Choice Requires="x14">
            <control shapeId="12487" r:id="rId26" name="Option Button 199">
              <controlPr defaultSize="0" autoFill="0" autoLine="0" autoPict="0">
                <anchor moveWithCells="1">
                  <from>
                    <xdr:col>2</xdr:col>
                    <xdr:colOff>99060</xdr:colOff>
                    <xdr:row>8</xdr:row>
                    <xdr:rowOff>83820</xdr:rowOff>
                  </from>
                  <to>
                    <xdr:col>2</xdr:col>
                    <xdr:colOff>289560</xdr:colOff>
                    <xdr:row>8</xdr:row>
                    <xdr:rowOff>266700</xdr:rowOff>
                  </to>
                </anchor>
              </controlPr>
            </control>
          </mc:Choice>
        </mc:AlternateContent>
        <mc:AlternateContent xmlns:mc="http://schemas.openxmlformats.org/markup-compatibility/2006">
          <mc:Choice Requires="x14">
            <control shapeId="12488" r:id="rId27" name="Group Box 200">
              <controlPr defaultSize="0" autoFill="0" autoPict="0" altText="">
                <anchor moveWithCells="1">
                  <from>
                    <xdr:col>2</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12489" r:id="rId28" name="Option Button 201">
              <controlPr defaultSize="0" autoFill="0" autoLine="0" autoPict="0">
                <anchor moveWithCells="1">
                  <from>
                    <xdr:col>3</xdr:col>
                    <xdr:colOff>83820</xdr:colOff>
                    <xdr:row>8</xdr:row>
                    <xdr:rowOff>83820</xdr:rowOff>
                  </from>
                  <to>
                    <xdr:col>3</xdr:col>
                    <xdr:colOff>274320</xdr:colOff>
                    <xdr:row>8</xdr:row>
                    <xdr:rowOff>266700</xdr:rowOff>
                  </to>
                </anchor>
              </controlPr>
            </control>
          </mc:Choice>
        </mc:AlternateContent>
        <mc:AlternateContent xmlns:mc="http://schemas.openxmlformats.org/markup-compatibility/2006">
          <mc:Choice Requires="x14">
            <control shapeId="12490" r:id="rId29" name="Option Button 202">
              <controlPr defaultSize="0" autoFill="0" autoLine="0" autoPict="0">
                <anchor moveWithCells="1">
                  <from>
                    <xdr:col>4</xdr:col>
                    <xdr:colOff>83820</xdr:colOff>
                    <xdr:row>8</xdr:row>
                    <xdr:rowOff>83820</xdr:rowOff>
                  </from>
                  <to>
                    <xdr:col>4</xdr:col>
                    <xdr:colOff>274320</xdr:colOff>
                    <xdr:row>8</xdr:row>
                    <xdr:rowOff>266700</xdr:rowOff>
                  </to>
                </anchor>
              </controlPr>
            </control>
          </mc:Choice>
        </mc:AlternateContent>
        <mc:AlternateContent xmlns:mc="http://schemas.openxmlformats.org/markup-compatibility/2006">
          <mc:Choice Requires="x14">
            <control shapeId="12491" r:id="rId30" name="Option Button 203">
              <controlPr defaultSize="0" autoFill="0" autoLine="0" autoPict="0">
                <anchor moveWithCells="1">
                  <from>
                    <xdr:col>5</xdr:col>
                    <xdr:colOff>83820</xdr:colOff>
                    <xdr:row>8</xdr:row>
                    <xdr:rowOff>83820</xdr:rowOff>
                  </from>
                  <to>
                    <xdr:col>5</xdr:col>
                    <xdr:colOff>274320</xdr:colOff>
                    <xdr:row>8</xdr:row>
                    <xdr:rowOff>266700</xdr:rowOff>
                  </to>
                </anchor>
              </controlPr>
            </control>
          </mc:Choice>
        </mc:AlternateContent>
        <mc:AlternateContent xmlns:mc="http://schemas.openxmlformats.org/markup-compatibility/2006">
          <mc:Choice Requires="x14">
            <control shapeId="12492" r:id="rId31" name="Option Button 204">
              <controlPr defaultSize="0" autoFill="0" autoLine="0" autoPict="0">
                <anchor moveWithCells="1">
                  <from>
                    <xdr:col>6</xdr:col>
                    <xdr:colOff>83820</xdr:colOff>
                    <xdr:row>8</xdr:row>
                    <xdr:rowOff>83820</xdr:rowOff>
                  </from>
                  <to>
                    <xdr:col>6</xdr:col>
                    <xdr:colOff>274320</xdr:colOff>
                    <xdr:row>8</xdr:row>
                    <xdr:rowOff>266700</xdr:rowOff>
                  </to>
                </anchor>
              </controlPr>
            </control>
          </mc:Choice>
        </mc:AlternateContent>
        <mc:AlternateContent xmlns:mc="http://schemas.openxmlformats.org/markup-compatibility/2006">
          <mc:Choice Requires="x14">
            <control shapeId="12493" r:id="rId32" name="Option Button 205">
              <controlPr defaultSize="0" autoFill="0" autoLine="0" autoPict="0">
                <anchor moveWithCells="1">
                  <from>
                    <xdr:col>7</xdr:col>
                    <xdr:colOff>99060</xdr:colOff>
                    <xdr:row>8</xdr:row>
                    <xdr:rowOff>76200</xdr:rowOff>
                  </from>
                  <to>
                    <xdr:col>7</xdr:col>
                    <xdr:colOff>289560</xdr:colOff>
                    <xdr:row>8</xdr:row>
                    <xdr:rowOff>259080</xdr:rowOff>
                  </to>
                </anchor>
              </controlPr>
            </control>
          </mc:Choice>
        </mc:AlternateContent>
        <mc:AlternateContent xmlns:mc="http://schemas.openxmlformats.org/markup-compatibility/2006">
          <mc:Choice Requires="x14">
            <control shapeId="12495" r:id="rId33" name="Group Box 207">
              <controlPr defaultSize="0" autoFill="0" autoPict="0" altText="">
                <anchor moveWithCells="1">
                  <from>
                    <xdr:col>2</xdr:col>
                    <xdr:colOff>0</xdr:colOff>
                    <xdr:row>9</xdr:row>
                    <xdr:rowOff>0</xdr:rowOff>
                  </from>
                  <to>
                    <xdr:col>8</xdr:col>
                    <xdr:colOff>0</xdr:colOff>
                    <xdr:row>9</xdr:row>
                    <xdr:rowOff>335280</xdr:rowOff>
                  </to>
                </anchor>
              </controlPr>
            </control>
          </mc:Choice>
        </mc:AlternateContent>
        <mc:AlternateContent xmlns:mc="http://schemas.openxmlformats.org/markup-compatibility/2006">
          <mc:Choice Requires="x14">
            <control shapeId="12501" r:id="rId34" name="Option Button 213">
              <controlPr defaultSize="0" autoFill="0" autoLine="0" autoPict="0">
                <anchor moveWithCells="1">
                  <from>
                    <xdr:col>2</xdr:col>
                    <xdr:colOff>99060</xdr:colOff>
                    <xdr:row>10</xdr:row>
                    <xdr:rowOff>83820</xdr:rowOff>
                  </from>
                  <to>
                    <xdr:col>2</xdr:col>
                    <xdr:colOff>289560</xdr:colOff>
                    <xdr:row>10</xdr:row>
                    <xdr:rowOff>266700</xdr:rowOff>
                  </to>
                </anchor>
              </controlPr>
            </control>
          </mc:Choice>
        </mc:AlternateContent>
        <mc:AlternateContent xmlns:mc="http://schemas.openxmlformats.org/markup-compatibility/2006">
          <mc:Choice Requires="x14">
            <control shapeId="12502" r:id="rId35" name="Group Box 214">
              <controlPr defaultSize="0" autoFill="0" autoPict="0" altText="">
                <anchor moveWithCells="1">
                  <from>
                    <xdr:col>2</xdr:col>
                    <xdr:colOff>0</xdr:colOff>
                    <xdr:row>10</xdr:row>
                    <xdr:rowOff>0</xdr:rowOff>
                  </from>
                  <to>
                    <xdr:col>8</xdr:col>
                    <xdr:colOff>0</xdr:colOff>
                    <xdr:row>11</xdr:row>
                    <xdr:rowOff>0</xdr:rowOff>
                  </to>
                </anchor>
              </controlPr>
            </control>
          </mc:Choice>
        </mc:AlternateContent>
        <mc:AlternateContent xmlns:mc="http://schemas.openxmlformats.org/markup-compatibility/2006">
          <mc:Choice Requires="x14">
            <control shapeId="12503" r:id="rId36" name="Option Button 215">
              <controlPr defaultSize="0" autoFill="0" autoLine="0" autoPict="0">
                <anchor moveWithCells="1">
                  <from>
                    <xdr:col>3</xdr:col>
                    <xdr:colOff>83820</xdr:colOff>
                    <xdr:row>10</xdr:row>
                    <xdr:rowOff>83820</xdr:rowOff>
                  </from>
                  <to>
                    <xdr:col>3</xdr:col>
                    <xdr:colOff>274320</xdr:colOff>
                    <xdr:row>10</xdr:row>
                    <xdr:rowOff>266700</xdr:rowOff>
                  </to>
                </anchor>
              </controlPr>
            </control>
          </mc:Choice>
        </mc:AlternateContent>
        <mc:AlternateContent xmlns:mc="http://schemas.openxmlformats.org/markup-compatibility/2006">
          <mc:Choice Requires="x14">
            <control shapeId="12504" r:id="rId37" name="Option Button 216">
              <controlPr defaultSize="0" autoFill="0" autoLine="0" autoPict="0">
                <anchor moveWithCells="1">
                  <from>
                    <xdr:col>4</xdr:col>
                    <xdr:colOff>83820</xdr:colOff>
                    <xdr:row>10</xdr:row>
                    <xdr:rowOff>83820</xdr:rowOff>
                  </from>
                  <to>
                    <xdr:col>4</xdr:col>
                    <xdr:colOff>274320</xdr:colOff>
                    <xdr:row>10</xdr:row>
                    <xdr:rowOff>266700</xdr:rowOff>
                  </to>
                </anchor>
              </controlPr>
            </control>
          </mc:Choice>
        </mc:AlternateContent>
        <mc:AlternateContent xmlns:mc="http://schemas.openxmlformats.org/markup-compatibility/2006">
          <mc:Choice Requires="x14">
            <control shapeId="12505" r:id="rId38" name="Option Button 217">
              <controlPr defaultSize="0" autoFill="0" autoLine="0" autoPict="0">
                <anchor moveWithCells="1">
                  <from>
                    <xdr:col>5</xdr:col>
                    <xdr:colOff>83820</xdr:colOff>
                    <xdr:row>10</xdr:row>
                    <xdr:rowOff>83820</xdr:rowOff>
                  </from>
                  <to>
                    <xdr:col>5</xdr:col>
                    <xdr:colOff>274320</xdr:colOff>
                    <xdr:row>10</xdr:row>
                    <xdr:rowOff>266700</xdr:rowOff>
                  </to>
                </anchor>
              </controlPr>
            </control>
          </mc:Choice>
        </mc:AlternateContent>
        <mc:AlternateContent xmlns:mc="http://schemas.openxmlformats.org/markup-compatibility/2006">
          <mc:Choice Requires="x14">
            <control shapeId="12506" r:id="rId39" name="Option Button 218">
              <controlPr defaultSize="0" autoFill="0" autoLine="0" autoPict="0">
                <anchor moveWithCells="1">
                  <from>
                    <xdr:col>6</xdr:col>
                    <xdr:colOff>83820</xdr:colOff>
                    <xdr:row>10</xdr:row>
                    <xdr:rowOff>83820</xdr:rowOff>
                  </from>
                  <to>
                    <xdr:col>6</xdr:col>
                    <xdr:colOff>274320</xdr:colOff>
                    <xdr:row>10</xdr:row>
                    <xdr:rowOff>266700</xdr:rowOff>
                  </to>
                </anchor>
              </controlPr>
            </control>
          </mc:Choice>
        </mc:AlternateContent>
        <mc:AlternateContent xmlns:mc="http://schemas.openxmlformats.org/markup-compatibility/2006">
          <mc:Choice Requires="x14">
            <control shapeId="12507" r:id="rId40" name="Option Button 219">
              <controlPr defaultSize="0" autoFill="0" autoLine="0" autoPict="0">
                <anchor moveWithCells="1">
                  <from>
                    <xdr:col>7</xdr:col>
                    <xdr:colOff>99060</xdr:colOff>
                    <xdr:row>10</xdr:row>
                    <xdr:rowOff>76200</xdr:rowOff>
                  </from>
                  <to>
                    <xdr:col>7</xdr:col>
                    <xdr:colOff>289560</xdr:colOff>
                    <xdr:row>10</xdr:row>
                    <xdr:rowOff>259080</xdr:rowOff>
                  </to>
                </anchor>
              </controlPr>
            </control>
          </mc:Choice>
        </mc:AlternateContent>
        <mc:AlternateContent xmlns:mc="http://schemas.openxmlformats.org/markup-compatibility/2006">
          <mc:Choice Requires="x14">
            <control shapeId="12508" r:id="rId41" name="Option Button 220">
              <controlPr defaultSize="0" autoFill="0" autoLine="0" autoPict="0">
                <anchor moveWithCells="1">
                  <from>
                    <xdr:col>2</xdr:col>
                    <xdr:colOff>99060</xdr:colOff>
                    <xdr:row>11</xdr:row>
                    <xdr:rowOff>175260</xdr:rowOff>
                  </from>
                  <to>
                    <xdr:col>2</xdr:col>
                    <xdr:colOff>289560</xdr:colOff>
                    <xdr:row>11</xdr:row>
                    <xdr:rowOff>350520</xdr:rowOff>
                  </to>
                </anchor>
              </controlPr>
            </control>
          </mc:Choice>
        </mc:AlternateContent>
        <mc:AlternateContent xmlns:mc="http://schemas.openxmlformats.org/markup-compatibility/2006">
          <mc:Choice Requires="x14">
            <control shapeId="12509" r:id="rId42" name="Group Box 221">
              <controlPr defaultSize="0" autoFill="0" autoPict="0" altText="">
                <anchor moveWithCells="1">
                  <from>
                    <xdr:col>2</xdr:col>
                    <xdr:colOff>0</xdr:colOff>
                    <xdr:row>11</xdr:row>
                    <xdr:rowOff>0</xdr:rowOff>
                  </from>
                  <to>
                    <xdr:col>8</xdr:col>
                    <xdr:colOff>0</xdr:colOff>
                    <xdr:row>11</xdr:row>
                    <xdr:rowOff>335280</xdr:rowOff>
                  </to>
                </anchor>
              </controlPr>
            </control>
          </mc:Choice>
        </mc:AlternateContent>
        <mc:AlternateContent xmlns:mc="http://schemas.openxmlformats.org/markup-compatibility/2006">
          <mc:Choice Requires="x14">
            <control shapeId="12510" r:id="rId43" name="Option Button 222">
              <controlPr defaultSize="0" autoFill="0" autoLine="0" autoPict="0">
                <anchor moveWithCells="1">
                  <from>
                    <xdr:col>3</xdr:col>
                    <xdr:colOff>83820</xdr:colOff>
                    <xdr:row>11</xdr:row>
                    <xdr:rowOff>175260</xdr:rowOff>
                  </from>
                  <to>
                    <xdr:col>3</xdr:col>
                    <xdr:colOff>274320</xdr:colOff>
                    <xdr:row>11</xdr:row>
                    <xdr:rowOff>350520</xdr:rowOff>
                  </to>
                </anchor>
              </controlPr>
            </control>
          </mc:Choice>
        </mc:AlternateContent>
        <mc:AlternateContent xmlns:mc="http://schemas.openxmlformats.org/markup-compatibility/2006">
          <mc:Choice Requires="x14">
            <control shapeId="12511" r:id="rId44" name="Option Button 223">
              <controlPr defaultSize="0" autoFill="0" autoLine="0" autoPict="0">
                <anchor moveWithCells="1">
                  <from>
                    <xdr:col>4</xdr:col>
                    <xdr:colOff>83820</xdr:colOff>
                    <xdr:row>11</xdr:row>
                    <xdr:rowOff>175260</xdr:rowOff>
                  </from>
                  <to>
                    <xdr:col>4</xdr:col>
                    <xdr:colOff>274320</xdr:colOff>
                    <xdr:row>11</xdr:row>
                    <xdr:rowOff>350520</xdr:rowOff>
                  </to>
                </anchor>
              </controlPr>
            </control>
          </mc:Choice>
        </mc:AlternateContent>
        <mc:AlternateContent xmlns:mc="http://schemas.openxmlformats.org/markup-compatibility/2006">
          <mc:Choice Requires="x14">
            <control shapeId="12512" r:id="rId45" name="Option Button 224">
              <controlPr defaultSize="0" autoFill="0" autoLine="0" autoPict="0">
                <anchor moveWithCells="1">
                  <from>
                    <xdr:col>5</xdr:col>
                    <xdr:colOff>83820</xdr:colOff>
                    <xdr:row>11</xdr:row>
                    <xdr:rowOff>175260</xdr:rowOff>
                  </from>
                  <to>
                    <xdr:col>5</xdr:col>
                    <xdr:colOff>274320</xdr:colOff>
                    <xdr:row>11</xdr:row>
                    <xdr:rowOff>350520</xdr:rowOff>
                  </to>
                </anchor>
              </controlPr>
            </control>
          </mc:Choice>
        </mc:AlternateContent>
        <mc:AlternateContent xmlns:mc="http://schemas.openxmlformats.org/markup-compatibility/2006">
          <mc:Choice Requires="x14">
            <control shapeId="12513" r:id="rId46" name="Option Button 225">
              <controlPr defaultSize="0" autoFill="0" autoLine="0" autoPict="0">
                <anchor moveWithCells="1">
                  <from>
                    <xdr:col>6</xdr:col>
                    <xdr:colOff>83820</xdr:colOff>
                    <xdr:row>11</xdr:row>
                    <xdr:rowOff>175260</xdr:rowOff>
                  </from>
                  <to>
                    <xdr:col>6</xdr:col>
                    <xdr:colOff>274320</xdr:colOff>
                    <xdr:row>11</xdr:row>
                    <xdr:rowOff>350520</xdr:rowOff>
                  </to>
                </anchor>
              </controlPr>
            </control>
          </mc:Choice>
        </mc:AlternateContent>
        <mc:AlternateContent xmlns:mc="http://schemas.openxmlformats.org/markup-compatibility/2006">
          <mc:Choice Requires="x14">
            <control shapeId="12514" r:id="rId47" name="Option Button 226">
              <controlPr defaultSize="0" autoFill="0" autoLine="0" autoPict="0">
                <anchor moveWithCells="1">
                  <from>
                    <xdr:col>7</xdr:col>
                    <xdr:colOff>99060</xdr:colOff>
                    <xdr:row>11</xdr:row>
                    <xdr:rowOff>160020</xdr:rowOff>
                  </from>
                  <to>
                    <xdr:col>7</xdr:col>
                    <xdr:colOff>289560</xdr:colOff>
                    <xdr:row>11</xdr:row>
                    <xdr:rowOff>342900</xdr:rowOff>
                  </to>
                </anchor>
              </controlPr>
            </control>
          </mc:Choice>
        </mc:AlternateContent>
        <mc:AlternateContent xmlns:mc="http://schemas.openxmlformats.org/markup-compatibility/2006">
          <mc:Choice Requires="x14">
            <control shapeId="12515" r:id="rId48" name="Option Button 227">
              <controlPr defaultSize="0" autoFill="0" autoLine="0" autoPict="0">
                <anchor moveWithCells="1">
                  <from>
                    <xdr:col>2</xdr:col>
                    <xdr:colOff>99060</xdr:colOff>
                    <xdr:row>12</xdr:row>
                    <xdr:rowOff>175260</xdr:rowOff>
                  </from>
                  <to>
                    <xdr:col>2</xdr:col>
                    <xdr:colOff>289560</xdr:colOff>
                    <xdr:row>12</xdr:row>
                    <xdr:rowOff>350520</xdr:rowOff>
                  </to>
                </anchor>
              </controlPr>
            </control>
          </mc:Choice>
        </mc:AlternateContent>
        <mc:AlternateContent xmlns:mc="http://schemas.openxmlformats.org/markup-compatibility/2006">
          <mc:Choice Requires="x14">
            <control shapeId="12516" r:id="rId49" name="Group Box 228">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2517" r:id="rId50" name="Option Button 229">
              <controlPr defaultSize="0" autoFill="0" autoLine="0" autoPict="0">
                <anchor moveWithCells="1">
                  <from>
                    <xdr:col>3</xdr:col>
                    <xdr:colOff>83820</xdr:colOff>
                    <xdr:row>12</xdr:row>
                    <xdr:rowOff>175260</xdr:rowOff>
                  </from>
                  <to>
                    <xdr:col>3</xdr:col>
                    <xdr:colOff>274320</xdr:colOff>
                    <xdr:row>12</xdr:row>
                    <xdr:rowOff>350520</xdr:rowOff>
                  </to>
                </anchor>
              </controlPr>
            </control>
          </mc:Choice>
        </mc:AlternateContent>
        <mc:AlternateContent xmlns:mc="http://schemas.openxmlformats.org/markup-compatibility/2006">
          <mc:Choice Requires="x14">
            <control shapeId="12518" r:id="rId51" name="Option Button 230">
              <controlPr defaultSize="0" autoFill="0" autoLine="0" autoPict="0">
                <anchor moveWithCells="1">
                  <from>
                    <xdr:col>4</xdr:col>
                    <xdr:colOff>83820</xdr:colOff>
                    <xdr:row>12</xdr:row>
                    <xdr:rowOff>175260</xdr:rowOff>
                  </from>
                  <to>
                    <xdr:col>4</xdr:col>
                    <xdr:colOff>274320</xdr:colOff>
                    <xdr:row>12</xdr:row>
                    <xdr:rowOff>350520</xdr:rowOff>
                  </to>
                </anchor>
              </controlPr>
            </control>
          </mc:Choice>
        </mc:AlternateContent>
        <mc:AlternateContent xmlns:mc="http://schemas.openxmlformats.org/markup-compatibility/2006">
          <mc:Choice Requires="x14">
            <control shapeId="12519" r:id="rId52" name="Option Button 231">
              <controlPr defaultSize="0" autoFill="0" autoLine="0" autoPict="0">
                <anchor moveWithCells="1">
                  <from>
                    <xdr:col>5</xdr:col>
                    <xdr:colOff>83820</xdr:colOff>
                    <xdr:row>12</xdr:row>
                    <xdr:rowOff>175260</xdr:rowOff>
                  </from>
                  <to>
                    <xdr:col>5</xdr:col>
                    <xdr:colOff>274320</xdr:colOff>
                    <xdr:row>12</xdr:row>
                    <xdr:rowOff>350520</xdr:rowOff>
                  </to>
                </anchor>
              </controlPr>
            </control>
          </mc:Choice>
        </mc:AlternateContent>
        <mc:AlternateContent xmlns:mc="http://schemas.openxmlformats.org/markup-compatibility/2006">
          <mc:Choice Requires="x14">
            <control shapeId="12520" r:id="rId53" name="Option Button 232">
              <controlPr defaultSize="0" autoFill="0" autoLine="0" autoPict="0">
                <anchor moveWithCells="1">
                  <from>
                    <xdr:col>6</xdr:col>
                    <xdr:colOff>83820</xdr:colOff>
                    <xdr:row>12</xdr:row>
                    <xdr:rowOff>175260</xdr:rowOff>
                  </from>
                  <to>
                    <xdr:col>6</xdr:col>
                    <xdr:colOff>274320</xdr:colOff>
                    <xdr:row>12</xdr:row>
                    <xdr:rowOff>350520</xdr:rowOff>
                  </to>
                </anchor>
              </controlPr>
            </control>
          </mc:Choice>
        </mc:AlternateContent>
        <mc:AlternateContent xmlns:mc="http://schemas.openxmlformats.org/markup-compatibility/2006">
          <mc:Choice Requires="x14">
            <control shapeId="12521" r:id="rId54" name="Option Button 233">
              <controlPr defaultSize="0" autoFill="0" autoLine="0" autoPict="0">
                <anchor moveWithCells="1">
                  <from>
                    <xdr:col>7</xdr:col>
                    <xdr:colOff>99060</xdr:colOff>
                    <xdr:row>12</xdr:row>
                    <xdr:rowOff>160020</xdr:rowOff>
                  </from>
                  <to>
                    <xdr:col>7</xdr:col>
                    <xdr:colOff>289560</xdr:colOff>
                    <xdr:row>12</xdr:row>
                    <xdr:rowOff>342900</xdr:rowOff>
                  </to>
                </anchor>
              </controlPr>
            </control>
          </mc:Choice>
        </mc:AlternateContent>
        <mc:AlternateContent xmlns:mc="http://schemas.openxmlformats.org/markup-compatibility/2006">
          <mc:Choice Requires="x14">
            <control shapeId="12529" r:id="rId55" name="Group Box 241">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2536" r:id="rId56" name="Group Box 248">
              <controlPr defaultSize="0" autoFill="0" autoPict="0">
                <anchor moveWithCells="1">
                  <from>
                    <xdr:col>2</xdr:col>
                    <xdr:colOff>0</xdr:colOff>
                    <xdr:row>8</xdr:row>
                    <xdr:rowOff>335280</xdr:rowOff>
                  </from>
                  <to>
                    <xdr:col>8</xdr:col>
                    <xdr:colOff>0</xdr:colOff>
                    <xdr:row>10</xdr:row>
                    <xdr:rowOff>0</xdr:rowOff>
                  </to>
                </anchor>
              </controlPr>
            </control>
          </mc:Choice>
        </mc:AlternateContent>
        <mc:AlternateContent xmlns:mc="http://schemas.openxmlformats.org/markup-compatibility/2006">
          <mc:Choice Requires="x14">
            <control shapeId="12537" r:id="rId57" name="Group Box 249">
              <controlPr defaultSize="0" autoFill="0" autoPict="0" altText="">
                <anchor moveWithCells="1">
                  <from>
                    <xdr:col>2</xdr:col>
                    <xdr:colOff>0</xdr:colOff>
                    <xdr:row>9</xdr:row>
                    <xdr:rowOff>0</xdr:rowOff>
                  </from>
                  <to>
                    <xdr:col>8</xdr:col>
                    <xdr:colOff>0</xdr:colOff>
                    <xdr:row>10</xdr:row>
                    <xdr:rowOff>160020</xdr:rowOff>
                  </to>
                </anchor>
              </controlPr>
            </control>
          </mc:Choice>
        </mc:AlternateContent>
        <mc:AlternateContent xmlns:mc="http://schemas.openxmlformats.org/markup-compatibility/2006">
          <mc:Choice Requires="x14">
            <control shapeId="12538" r:id="rId58" name="Option Button 250">
              <controlPr defaultSize="0" autoFill="0" autoLine="0" autoPict="0">
                <anchor moveWithCells="1">
                  <from>
                    <xdr:col>2</xdr:col>
                    <xdr:colOff>99060</xdr:colOff>
                    <xdr:row>9</xdr:row>
                    <xdr:rowOff>175260</xdr:rowOff>
                  </from>
                  <to>
                    <xdr:col>2</xdr:col>
                    <xdr:colOff>289560</xdr:colOff>
                    <xdr:row>9</xdr:row>
                    <xdr:rowOff>350520</xdr:rowOff>
                  </to>
                </anchor>
              </controlPr>
            </control>
          </mc:Choice>
        </mc:AlternateContent>
        <mc:AlternateContent xmlns:mc="http://schemas.openxmlformats.org/markup-compatibility/2006">
          <mc:Choice Requires="x14">
            <control shapeId="12539" r:id="rId59" name="Group Box 251">
              <controlPr defaultSize="0" autoFill="0" autoPict="0" altText="">
                <anchor moveWithCells="1">
                  <from>
                    <xdr:col>2</xdr:col>
                    <xdr:colOff>0</xdr:colOff>
                    <xdr:row>9</xdr:row>
                    <xdr:rowOff>0</xdr:rowOff>
                  </from>
                  <to>
                    <xdr:col>8</xdr:col>
                    <xdr:colOff>0</xdr:colOff>
                    <xdr:row>9</xdr:row>
                    <xdr:rowOff>335280</xdr:rowOff>
                  </to>
                </anchor>
              </controlPr>
            </control>
          </mc:Choice>
        </mc:AlternateContent>
        <mc:AlternateContent xmlns:mc="http://schemas.openxmlformats.org/markup-compatibility/2006">
          <mc:Choice Requires="x14">
            <control shapeId="12540" r:id="rId60" name="Option Button 252">
              <controlPr defaultSize="0" autoFill="0" autoLine="0" autoPict="0">
                <anchor moveWithCells="1">
                  <from>
                    <xdr:col>3</xdr:col>
                    <xdr:colOff>83820</xdr:colOff>
                    <xdr:row>9</xdr:row>
                    <xdr:rowOff>175260</xdr:rowOff>
                  </from>
                  <to>
                    <xdr:col>3</xdr:col>
                    <xdr:colOff>274320</xdr:colOff>
                    <xdr:row>9</xdr:row>
                    <xdr:rowOff>350520</xdr:rowOff>
                  </to>
                </anchor>
              </controlPr>
            </control>
          </mc:Choice>
        </mc:AlternateContent>
        <mc:AlternateContent xmlns:mc="http://schemas.openxmlformats.org/markup-compatibility/2006">
          <mc:Choice Requires="x14">
            <control shapeId="12541" r:id="rId61" name="Option Button 253">
              <controlPr defaultSize="0" autoFill="0" autoLine="0" autoPict="0">
                <anchor moveWithCells="1">
                  <from>
                    <xdr:col>4</xdr:col>
                    <xdr:colOff>83820</xdr:colOff>
                    <xdr:row>9</xdr:row>
                    <xdr:rowOff>175260</xdr:rowOff>
                  </from>
                  <to>
                    <xdr:col>4</xdr:col>
                    <xdr:colOff>274320</xdr:colOff>
                    <xdr:row>9</xdr:row>
                    <xdr:rowOff>350520</xdr:rowOff>
                  </to>
                </anchor>
              </controlPr>
            </control>
          </mc:Choice>
        </mc:AlternateContent>
        <mc:AlternateContent xmlns:mc="http://schemas.openxmlformats.org/markup-compatibility/2006">
          <mc:Choice Requires="x14">
            <control shapeId="12542" r:id="rId62" name="Option Button 254">
              <controlPr defaultSize="0" autoFill="0" autoLine="0" autoPict="0">
                <anchor moveWithCells="1">
                  <from>
                    <xdr:col>5</xdr:col>
                    <xdr:colOff>83820</xdr:colOff>
                    <xdr:row>9</xdr:row>
                    <xdr:rowOff>175260</xdr:rowOff>
                  </from>
                  <to>
                    <xdr:col>5</xdr:col>
                    <xdr:colOff>274320</xdr:colOff>
                    <xdr:row>9</xdr:row>
                    <xdr:rowOff>350520</xdr:rowOff>
                  </to>
                </anchor>
              </controlPr>
            </control>
          </mc:Choice>
        </mc:AlternateContent>
        <mc:AlternateContent xmlns:mc="http://schemas.openxmlformats.org/markup-compatibility/2006">
          <mc:Choice Requires="x14">
            <control shapeId="12543" r:id="rId63" name="Option Button 255">
              <controlPr defaultSize="0" autoFill="0" autoLine="0" autoPict="0">
                <anchor moveWithCells="1">
                  <from>
                    <xdr:col>6</xdr:col>
                    <xdr:colOff>83820</xdr:colOff>
                    <xdr:row>9</xdr:row>
                    <xdr:rowOff>175260</xdr:rowOff>
                  </from>
                  <to>
                    <xdr:col>6</xdr:col>
                    <xdr:colOff>274320</xdr:colOff>
                    <xdr:row>9</xdr:row>
                    <xdr:rowOff>350520</xdr:rowOff>
                  </to>
                </anchor>
              </controlPr>
            </control>
          </mc:Choice>
        </mc:AlternateContent>
        <mc:AlternateContent xmlns:mc="http://schemas.openxmlformats.org/markup-compatibility/2006">
          <mc:Choice Requires="x14">
            <control shapeId="12544" r:id="rId64" name="Option Button 256">
              <controlPr defaultSize="0" autoFill="0" autoLine="0" autoPict="0">
                <anchor moveWithCells="1">
                  <from>
                    <xdr:col>7</xdr:col>
                    <xdr:colOff>99060</xdr:colOff>
                    <xdr:row>9</xdr:row>
                    <xdr:rowOff>160020</xdr:rowOff>
                  </from>
                  <to>
                    <xdr:col>7</xdr:col>
                    <xdr:colOff>289560</xdr:colOff>
                    <xdr:row>9</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1">
    <tabColor rgb="FFBDC9CD"/>
  </sheetPr>
  <dimension ref="A2:Y34"/>
  <sheetViews>
    <sheetView showGridLines="0" zoomScaleNormal="100" workbookViewId="0">
      <selection activeCell="C13" sqref="C13"/>
    </sheetView>
  </sheetViews>
  <sheetFormatPr baseColWidth="10" defaultRowHeight="14.4" x14ac:dyDescent="0.3"/>
  <cols>
    <col min="1" max="1" width="7.44140625" customWidth="1"/>
    <col min="2" max="2" width="62.554687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20" width="11.44140625" style="52"/>
    <col min="21" max="24" width="11.5546875" style="50"/>
  </cols>
  <sheetData>
    <row r="2" spans="1:25" ht="21.6" thickBot="1" x14ac:dyDescent="0.45">
      <c r="B2" s="37" t="s">
        <v>37</v>
      </c>
      <c r="C2" s="38"/>
      <c r="D2" s="38"/>
      <c r="E2" s="38"/>
      <c r="F2" s="38"/>
      <c r="G2" s="38"/>
      <c r="H2" s="38"/>
      <c r="I2" s="38"/>
      <c r="J2" s="38"/>
      <c r="M2" s="51"/>
    </row>
    <row r="3" spans="1:25" ht="15.6" thickTop="1" thickBot="1" x14ac:dyDescent="0.35">
      <c r="A3" s="64"/>
      <c r="C3" s="85"/>
      <c r="D3" s="85"/>
      <c r="E3" s="85"/>
      <c r="F3" s="85"/>
      <c r="G3" s="85"/>
      <c r="H3" s="85"/>
      <c r="I3" s="85"/>
      <c r="J3" s="85"/>
      <c r="M3" s="100"/>
    </row>
    <row r="4" spans="1:25" ht="87" customHeight="1" x14ac:dyDescent="0.3">
      <c r="B4" s="339" t="s">
        <v>7</v>
      </c>
      <c r="C4" s="115" t="s">
        <v>17</v>
      </c>
      <c r="D4" s="116" t="s">
        <v>68</v>
      </c>
      <c r="E4" s="116" t="s">
        <v>69</v>
      </c>
      <c r="F4" s="116" t="s">
        <v>70</v>
      </c>
      <c r="G4" s="116" t="s">
        <v>71</v>
      </c>
      <c r="H4" s="117"/>
      <c r="I4" s="331" t="s">
        <v>26</v>
      </c>
      <c r="J4" s="333" t="s">
        <v>25</v>
      </c>
      <c r="M4" s="335" t="s">
        <v>27</v>
      </c>
      <c r="N4" s="335" t="s">
        <v>16</v>
      </c>
      <c r="O4" s="336" t="s">
        <v>28</v>
      </c>
      <c r="P4" s="328" t="s">
        <v>73</v>
      </c>
      <c r="Q4" s="328" t="s">
        <v>72</v>
      </c>
      <c r="Y4" s="23"/>
    </row>
    <row r="5" spans="1:25" ht="15.75" customHeight="1" thickBot="1" x14ac:dyDescent="0.35">
      <c r="B5" s="340"/>
      <c r="C5" s="154">
        <v>1</v>
      </c>
      <c r="D5" s="155">
        <v>2</v>
      </c>
      <c r="E5" s="155">
        <v>3</v>
      </c>
      <c r="F5" s="155">
        <v>4</v>
      </c>
      <c r="G5" s="155">
        <v>5</v>
      </c>
      <c r="H5" s="156" t="s">
        <v>15</v>
      </c>
      <c r="I5" s="341"/>
      <c r="J5" s="342"/>
      <c r="M5" s="335"/>
      <c r="N5" s="335"/>
      <c r="O5" s="336"/>
      <c r="P5" s="328"/>
      <c r="Q5" s="328"/>
      <c r="Y5" s="23"/>
    </row>
    <row r="6" spans="1:25" ht="42.6" x14ac:dyDescent="0.3">
      <c r="B6" s="276" t="s">
        <v>212</v>
      </c>
      <c r="C6" s="150"/>
      <c r="D6" s="66"/>
      <c r="E6" s="66"/>
      <c r="F6" s="66"/>
      <c r="G6" s="66"/>
      <c r="H6" s="157"/>
      <c r="I6" s="145"/>
      <c r="J6" s="67"/>
      <c r="K6" s="111">
        <f>H6</f>
        <v>0</v>
      </c>
      <c r="L6" s="101" t="str">
        <f>IF(K6=6,"0",IF(K6=0,"-",K6))</f>
        <v>-</v>
      </c>
      <c r="M6" s="102" t="str">
        <f t="shared" ref="M6:M9" si="0">IF(ISTEXT(B6),IFERROR(VLOOKUP(I6,Relevanz_fur_Unternehmen,2,0),""),"")</f>
        <v/>
      </c>
      <c r="N6" s="103" t="str">
        <f>IFERROR(L6*M6,"-")</f>
        <v>-</v>
      </c>
      <c r="O6" s="103" t="str">
        <f t="shared" ref="O6:O9" si="1">IFERROR(IF((M6*L6)&gt;0,"ja","nein"),"")</f>
        <v/>
      </c>
      <c r="P6" s="104">
        <f>IF(K6&gt;0,ISNUMBER(K6)*ISTEXT(I6),0)</f>
        <v>0</v>
      </c>
      <c r="Q6" s="104" t="str">
        <f t="shared" ref="Q6:Q9" si="2">IF(ISNUMBER(K6),IF(K6&gt;0,"x",""),"")</f>
        <v/>
      </c>
      <c r="Y6" s="23"/>
    </row>
    <row r="7" spans="1:25" ht="26.4" x14ac:dyDescent="0.3">
      <c r="B7" s="148" t="s">
        <v>45</v>
      </c>
      <c r="C7" s="273"/>
      <c r="D7" s="138"/>
      <c r="E7" s="138"/>
      <c r="F7" s="138"/>
      <c r="G7" s="138"/>
      <c r="H7" s="144"/>
      <c r="I7" s="141"/>
      <c r="J7" s="32"/>
      <c r="K7" s="111">
        <f t="shared" ref="K7:K9" si="3">H7</f>
        <v>0</v>
      </c>
      <c r="L7" s="101" t="str">
        <f t="shared" ref="L7:L9" si="4">IF(K7=6,"0",IF(K7=0,"-",K7))</f>
        <v>-</v>
      </c>
      <c r="M7" s="102" t="str">
        <f t="shared" si="0"/>
        <v/>
      </c>
      <c r="N7" s="103" t="str">
        <f t="shared" ref="N7:N9" si="5">IFERROR(L7*M7,"-")</f>
        <v>-</v>
      </c>
      <c r="O7" s="103" t="str">
        <f t="shared" si="1"/>
        <v/>
      </c>
      <c r="P7" s="104">
        <f t="shared" ref="P7:P9" si="6">IF(K7&gt;0,ISNUMBER(K7)*ISTEXT(I7),0)</f>
        <v>0</v>
      </c>
      <c r="Q7" s="104" t="str">
        <f t="shared" si="2"/>
        <v/>
      </c>
      <c r="Y7" s="23"/>
    </row>
    <row r="8" spans="1:25" ht="26.4" x14ac:dyDescent="0.3">
      <c r="B8" s="277" t="s">
        <v>46</v>
      </c>
      <c r="C8" s="275"/>
      <c r="D8" s="74"/>
      <c r="E8" s="74"/>
      <c r="F8" s="74"/>
      <c r="G8" s="74"/>
      <c r="H8" s="110"/>
      <c r="I8" s="141"/>
      <c r="J8" s="36"/>
      <c r="K8" s="111">
        <f t="shared" si="3"/>
        <v>0</v>
      </c>
      <c r="L8" s="101" t="str">
        <f t="shared" si="4"/>
        <v>-</v>
      </c>
      <c r="M8" s="102" t="str">
        <f t="shared" si="0"/>
        <v/>
      </c>
      <c r="N8" s="103" t="str">
        <f t="shared" si="5"/>
        <v>-</v>
      </c>
      <c r="O8" s="103" t="str">
        <f t="shared" si="1"/>
        <v/>
      </c>
      <c r="P8" s="104">
        <f t="shared" si="6"/>
        <v>0</v>
      </c>
      <c r="Q8" s="104" t="str">
        <f t="shared" si="2"/>
        <v/>
      </c>
      <c r="Y8" s="23"/>
    </row>
    <row r="9" spans="1:25" ht="39.6" x14ac:dyDescent="0.3">
      <c r="B9" s="148" t="s">
        <v>64</v>
      </c>
      <c r="C9" s="273"/>
      <c r="D9" s="138"/>
      <c r="E9" s="138"/>
      <c r="F9" s="138"/>
      <c r="G9" s="138"/>
      <c r="H9" s="144"/>
      <c r="I9" s="141"/>
      <c r="J9" s="32"/>
      <c r="K9" s="111">
        <f t="shared" si="3"/>
        <v>0</v>
      </c>
      <c r="L9" s="101" t="str">
        <f t="shared" si="4"/>
        <v>-</v>
      </c>
      <c r="M9" s="102" t="str">
        <f t="shared" si="0"/>
        <v/>
      </c>
      <c r="N9" s="103" t="str">
        <f t="shared" si="5"/>
        <v>-</v>
      </c>
      <c r="O9" s="103" t="str">
        <f t="shared" si="1"/>
        <v/>
      </c>
      <c r="P9" s="104">
        <f t="shared" si="6"/>
        <v>0</v>
      </c>
      <c r="Q9" s="104" t="str">
        <f t="shared" si="2"/>
        <v/>
      </c>
      <c r="Y9" s="23"/>
    </row>
    <row r="10" spans="1:25" ht="39.6" x14ac:dyDescent="0.3">
      <c r="B10" s="278" t="s">
        <v>138</v>
      </c>
      <c r="C10" s="273"/>
      <c r="D10" s="138"/>
      <c r="E10" s="138"/>
      <c r="F10" s="138"/>
      <c r="G10" s="138"/>
      <c r="H10" s="144"/>
      <c r="I10" s="141"/>
      <c r="J10" s="36"/>
      <c r="K10" s="111">
        <f t="shared" ref="K10:K12" si="7">H10</f>
        <v>0</v>
      </c>
      <c r="L10" s="101" t="str">
        <f t="shared" ref="L10:L12" si="8">IF(K10=6,"0",IF(K10=0,"-",K10))</f>
        <v>-</v>
      </c>
      <c r="M10" s="102" t="str">
        <f t="shared" ref="M10:M12" si="9">IF(ISTEXT(B10),IFERROR(VLOOKUP(I10,Relevanz_fur_Unternehmen,2,0),""),"")</f>
        <v/>
      </c>
      <c r="N10" s="103" t="str">
        <f t="shared" ref="N10:N12" si="10">IFERROR(L10*M10,"-")</f>
        <v>-</v>
      </c>
      <c r="O10" s="103" t="str">
        <f t="shared" ref="O10:O12" si="11">IFERROR(IF((M10*L10)&gt;0,"ja","nein"),"")</f>
        <v/>
      </c>
      <c r="P10" s="104">
        <f t="shared" ref="P10:P12" si="12">IF(K10&gt;0,ISNUMBER(K10)*ISTEXT(I10),0)</f>
        <v>0</v>
      </c>
      <c r="Q10" s="104" t="str">
        <f t="shared" ref="Q10:Q12" si="13">IF(ISNUMBER(K10),IF(K10&gt;0,"x",""),"")</f>
        <v/>
      </c>
      <c r="Y10" s="23"/>
    </row>
    <row r="11" spans="1:25" ht="52.8" x14ac:dyDescent="0.3">
      <c r="B11" s="148" t="s">
        <v>137</v>
      </c>
      <c r="C11" s="273"/>
      <c r="D11" s="138"/>
      <c r="E11" s="138"/>
      <c r="F11" s="138"/>
      <c r="G11" s="138"/>
      <c r="H11" s="144"/>
      <c r="I11" s="141"/>
      <c r="J11" s="32"/>
      <c r="K11" s="111">
        <f t="shared" si="7"/>
        <v>0</v>
      </c>
      <c r="L11" s="101" t="str">
        <f t="shared" si="8"/>
        <v>-</v>
      </c>
      <c r="M11" s="102" t="str">
        <f t="shared" si="9"/>
        <v/>
      </c>
      <c r="N11" s="103" t="str">
        <f t="shared" si="10"/>
        <v>-</v>
      </c>
      <c r="O11" s="103" t="str">
        <f t="shared" si="11"/>
        <v/>
      </c>
      <c r="P11" s="104">
        <f t="shared" si="12"/>
        <v>0</v>
      </c>
      <c r="Q11" s="104" t="str">
        <f t="shared" si="13"/>
        <v/>
      </c>
      <c r="Y11" s="23"/>
    </row>
    <row r="12" spans="1:25" ht="26.4" x14ac:dyDescent="0.3">
      <c r="B12" s="148" t="s">
        <v>194</v>
      </c>
      <c r="C12" s="273"/>
      <c r="D12" s="138"/>
      <c r="E12" s="138"/>
      <c r="F12" s="138"/>
      <c r="G12" s="138"/>
      <c r="H12" s="144"/>
      <c r="I12" s="141"/>
      <c r="J12" s="32"/>
      <c r="K12" s="111">
        <f t="shared" si="7"/>
        <v>0</v>
      </c>
      <c r="L12" s="101" t="str">
        <f t="shared" si="8"/>
        <v>-</v>
      </c>
      <c r="M12" s="102" t="str">
        <f t="shared" si="9"/>
        <v/>
      </c>
      <c r="N12" s="103" t="str">
        <f t="shared" si="10"/>
        <v>-</v>
      </c>
      <c r="O12" s="103" t="str">
        <f t="shared" si="11"/>
        <v/>
      </c>
      <c r="P12" s="104">
        <f t="shared" si="12"/>
        <v>0</v>
      </c>
      <c r="Q12" s="104" t="str">
        <f t="shared" si="13"/>
        <v/>
      </c>
      <c r="Y12" s="23"/>
    </row>
    <row r="13" spans="1:25" ht="44.4" customHeight="1" thickBot="1" x14ac:dyDescent="0.35">
      <c r="B13" s="279" t="s">
        <v>195</v>
      </c>
      <c r="C13" s="274"/>
      <c r="D13" s="158"/>
      <c r="E13" s="158"/>
      <c r="F13" s="158"/>
      <c r="G13" s="158"/>
      <c r="H13" s="159"/>
      <c r="I13" s="142"/>
      <c r="J13" s="87"/>
      <c r="K13" s="111">
        <f t="shared" ref="K13" si="14">H13</f>
        <v>0</v>
      </c>
      <c r="L13" s="101" t="str">
        <f t="shared" ref="L13" si="15">IF(K13=6,"0",IF(K13=0,"-",K13))</f>
        <v>-</v>
      </c>
      <c r="M13" s="102" t="str">
        <f t="shared" ref="M13" si="16">IF(ISTEXT(B13),IFERROR(VLOOKUP(I13,Relevanz_fur_Unternehmen,2,0),""),"")</f>
        <v/>
      </c>
      <c r="N13" s="103" t="str">
        <f t="shared" ref="N13" si="17">IFERROR(L13*M13,"-")</f>
        <v>-</v>
      </c>
      <c r="O13" s="103" t="str">
        <f t="shared" ref="O13" si="18">IFERROR(IF((M13*L13)&gt;0,"ja","nein"),"")</f>
        <v/>
      </c>
      <c r="P13" s="104">
        <f t="shared" ref="P13" si="19">IF(K13&gt;0,ISNUMBER(K13)*ISTEXT(I13),0)</f>
        <v>0</v>
      </c>
      <c r="Q13" s="104" t="str">
        <f t="shared" ref="Q13" si="20">IF(ISNUMBER(K13),IF(K13&gt;0,"x",""),"")</f>
        <v/>
      </c>
      <c r="Y13" s="23"/>
    </row>
    <row r="14" spans="1:25" x14ac:dyDescent="0.3">
      <c r="B14" s="162"/>
      <c r="C14" s="80"/>
      <c r="D14" s="80"/>
      <c r="E14" s="80"/>
      <c r="F14" s="80"/>
      <c r="G14" s="80"/>
      <c r="H14" s="80"/>
      <c r="I14" s="64"/>
      <c r="J14" s="64"/>
      <c r="P14" s="104"/>
      <c r="Y14" s="23"/>
    </row>
    <row r="15" spans="1:25" x14ac:dyDescent="0.3">
      <c r="B15" s="4" t="s">
        <v>29</v>
      </c>
      <c r="C15" s="41" t="str">
        <f>IFERROR(SUMIF(O6:O13,"ja",N6:N13)/SUMIF(O6:O13,"ja",M6:M13),"-")</f>
        <v>-</v>
      </c>
      <c r="D15" s="40" t="str">
        <f>"("&amp;IFERROR(VLOOKUP(ROUND(C15,0),Einstufung,2),"-")&amp;")"</f>
        <v>(-)</v>
      </c>
      <c r="E15" s="42"/>
      <c r="F15" s="80"/>
      <c r="G15" s="80"/>
      <c r="H15" s="80"/>
      <c r="I15" s="3"/>
      <c r="J15" s="24"/>
      <c r="Y15" s="23"/>
    </row>
    <row r="16" spans="1:25" x14ac:dyDescent="0.3">
      <c r="B16" s="5">
        <f>SUM(P6:P13)/COUNT(P6:P13)</f>
        <v>0</v>
      </c>
      <c r="C16" s="43"/>
      <c r="D16" s="82"/>
      <c r="E16" s="44"/>
      <c r="F16" s="83"/>
      <c r="G16" s="83"/>
      <c r="H16" s="83"/>
      <c r="I16" s="45"/>
      <c r="J16" s="1"/>
      <c r="Y16" s="23"/>
    </row>
    <row r="17" spans="3:25" x14ac:dyDescent="0.3">
      <c r="C17" s="46"/>
      <c r="D17" s="47"/>
      <c r="E17" s="48"/>
      <c r="F17" s="83"/>
      <c r="G17" s="83"/>
      <c r="H17" s="83"/>
      <c r="I17" s="83"/>
      <c r="J17" s="1"/>
      <c r="Y17" s="23"/>
    </row>
    <row r="18" spans="3:25" x14ac:dyDescent="0.3">
      <c r="C18" s="83"/>
      <c r="D18" s="83"/>
      <c r="E18" s="83"/>
      <c r="F18" s="83"/>
      <c r="G18" s="83"/>
      <c r="H18" s="83"/>
      <c r="I18" s="83"/>
      <c r="J18" s="1"/>
      <c r="Y18" s="23"/>
    </row>
    <row r="19" spans="3:25" x14ac:dyDescent="0.3">
      <c r="C19" s="83"/>
      <c r="D19" s="83"/>
      <c r="E19" s="83"/>
      <c r="F19" s="83"/>
      <c r="G19" s="83"/>
      <c r="H19" s="83"/>
      <c r="I19" s="83"/>
      <c r="J19" s="1"/>
      <c r="Y19" s="23"/>
    </row>
    <row r="20" spans="3:25" x14ac:dyDescent="0.3">
      <c r="C20" s="64"/>
      <c r="D20" s="64"/>
      <c r="E20" s="64"/>
      <c r="F20" s="64"/>
      <c r="G20" s="64"/>
      <c r="H20" s="64"/>
      <c r="I20" s="64"/>
      <c r="J20" s="1"/>
      <c r="Y20" s="23"/>
    </row>
    <row r="21" spans="3:25" x14ac:dyDescent="0.3">
      <c r="C21" s="64"/>
      <c r="D21" s="64"/>
      <c r="E21" s="64"/>
      <c r="F21" s="64"/>
      <c r="G21" s="64"/>
      <c r="H21" s="64"/>
      <c r="I21" s="64"/>
      <c r="J21" s="64"/>
    </row>
    <row r="22" spans="3:25" x14ac:dyDescent="0.3">
      <c r="C22" s="64"/>
      <c r="D22" s="64"/>
      <c r="E22" s="64"/>
      <c r="F22" s="64"/>
      <c r="G22" s="64"/>
      <c r="H22" s="64"/>
      <c r="I22" s="64"/>
      <c r="J22" s="64"/>
    </row>
    <row r="23" spans="3:25" x14ac:dyDescent="0.3">
      <c r="C23" s="64"/>
      <c r="D23" s="64"/>
      <c r="E23" s="64"/>
      <c r="F23" s="64"/>
      <c r="G23" s="64"/>
      <c r="H23" s="64"/>
      <c r="I23" s="64"/>
      <c r="J23" s="64"/>
    </row>
    <row r="24" spans="3:25" x14ac:dyDescent="0.3">
      <c r="C24" s="64"/>
      <c r="D24" s="64"/>
      <c r="E24" s="64"/>
      <c r="F24" s="64"/>
      <c r="G24" s="64"/>
      <c r="H24" s="64"/>
      <c r="I24" s="64"/>
      <c r="J24" s="64"/>
    </row>
    <row r="25" spans="3:25" x14ac:dyDescent="0.3">
      <c r="C25" s="64"/>
      <c r="D25" s="64"/>
      <c r="E25" s="64"/>
      <c r="F25" s="64"/>
      <c r="G25" s="64"/>
      <c r="H25" s="64"/>
      <c r="I25" s="64"/>
      <c r="J25" s="64"/>
    </row>
    <row r="26" spans="3:25" x14ac:dyDescent="0.3">
      <c r="C26" s="64"/>
      <c r="D26" s="64"/>
      <c r="E26" s="64"/>
      <c r="F26" s="64"/>
      <c r="G26" s="64"/>
      <c r="H26" s="64"/>
      <c r="I26" s="64"/>
      <c r="J26" s="64"/>
    </row>
    <row r="27" spans="3:25" x14ac:dyDescent="0.3">
      <c r="C27" s="64"/>
      <c r="D27" s="64"/>
      <c r="E27" s="64"/>
      <c r="F27" s="64"/>
      <c r="G27" s="64"/>
      <c r="H27" s="64"/>
      <c r="I27" s="64"/>
      <c r="J27" s="64"/>
    </row>
    <row r="28" spans="3:25" x14ac:dyDescent="0.3">
      <c r="C28" s="64"/>
      <c r="D28" s="64"/>
      <c r="E28" s="64"/>
      <c r="F28" s="64"/>
      <c r="G28" s="64"/>
      <c r="H28" s="64"/>
      <c r="I28" s="64"/>
      <c r="J28" s="64"/>
    </row>
    <row r="29" spans="3:25" x14ac:dyDescent="0.3">
      <c r="C29" s="64"/>
      <c r="D29" s="64"/>
      <c r="E29" s="64"/>
      <c r="F29" s="64"/>
      <c r="G29" s="64"/>
      <c r="H29" s="64"/>
      <c r="I29" s="64"/>
      <c r="J29" s="64"/>
    </row>
    <row r="30" spans="3:25" x14ac:dyDescent="0.3">
      <c r="C30" s="64"/>
      <c r="D30" s="64"/>
      <c r="E30" s="64"/>
      <c r="F30" s="64"/>
      <c r="G30" s="64"/>
      <c r="H30" s="64"/>
      <c r="I30" s="64"/>
      <c r="J30" s="64"/>
    </row>
    <row r="31" spans="3:25" x14ac:dyDescent="0.3">
      <c r="C31" s="64"/>
      <c r="D31" s="64"/>
      <c r="E31" s="64"/>
      <c r="F31" s="64"/>
      <c r="G31" s="64"/>
      <c r="H31" s="64"/>
      <c r="I31" s="64"/>
      <c r="J31" s="64"/>
    </row>
    <row r="32" spans="3:25" x14ac:dyDescent="0.3">
      <c r="C32" s="64"/>
      <c r="D32" s="64"/>
      <c r="E32" s="64"/>
      <c r="F32" s="64"/>
      <c r="G32" s="64"/>
      <c r="H32" s="64"/>
      <c r="I32" s="64"/>
      <c r="J32" s="64"/>
    </row>
    <row r="33" spans="3:24" x14ac:dyDescent="0.3">
      <c r="C33" s="64"/>
      <c r="D33" s="64"/>
      <c r="E33" s="64"/>
      <c r="F33" s="64"/>
      <c r="G33" s="64"/>
      <c r="H33" s="64"/>
      <c r="I33" s="64"/>
      <c r="J33" s="64"/>
    </row>
    <row r="34" spans="3:24" x14ac:dyDescent="0.3">
      <c r="C34" s="64"/>
      <c r="D34" s="64"/>
      <c r="E34" s="64"/>
      <c r="F34" s="64"/>
      <c r="G34" s="64"/>
      <c r="H34" s="64"/>
      <c r="I34" s="64"/>
      <c r="J34" s="64"/>
      <c r="M34" s="50"/>
      <c r="N34" s="50"/>
      <c r="O34" s="50"/>
      <c r="P34" s="50"/>
      <c r="Q34" s="50"/>
      <c r="R34" s="50"/>
      <c r="S34" s="50"/>
      <c r="T34" s="50"/>
      <c r="V34"/>
      <c r="W34"/>
      <c r="X34"/>
    </row>
  </sheetData>
  <sheetProtection password="FABD" sheet="1" objects="1" scenarios="1" selectLockedCells="1"/>
  <mergeCells count="8">
    <mergeCell ref="P4:P5"/>
    <mergeCell ref="Q4:Q5"/>
    <mergeCell ref="N4:N5"/>
    <mergeCell ref="O4:O5"/>
    <mergeCell ref="B4:B5"/>
    <mergeCell ref="I4:I5"/>
    <mergeCell ref="J4:J5"/>
    <mergeCell ref="M4:M5"/>
  </mergeCells>
  <conditionalFormatting sqref="C6:H9">
    <cfRule type="expression" dxfId="166" priority="63">
      <formula>$P6=0</formula>
    </cfRule>
    <cfRule type="expression" dxfId="165" priority="64">
      <formula>$P6=1</formula>
    </cfRule>
  </conditionalFormatting>
  <conditionalFormatting sqref="I6:I9">
    <cfRule type="expression" dxfId="164" priority="61">
      <formula>$N6=0</formula>
    </cfRule>
    <cfRule type="expression" dxfId="163" priority="62">
      <formula>$N6=1</formula>
    </cfRule>
  </conditionalFormatting>
  <conditionalFormatting sqref="I6:I9">
    <cfRule type="cellIs" dxfId="162" priority="57" operator="equal">
      <formula>"hoch"</formula>
    </cfRule>
    <cfRule type="cellIs" dxfId="161" priority="58" operator="equal">
      <formula>"mittel"</formula>
    </cfRule>
    <cfRule type="cellIs" dxfId="160" priority="59" operator="equal">
      <formula>"gering"</formula>
    </cfRule>
    <cfRule type="cellIs" dxfId="159" priority="60" operator="equal">
      <formula>"nicht relevant"</formula>
    </cfRule>
  </conditionalFormatting>
  <conditionalFormatting sqref="C10:H10">
    <cfRule type="expression" dxfId="158" priority="55">
      <formula>$P10=0</formula>
    </cfRule>
    <cfRule type="expression" dxfId="157" priority="56">
      <formula>$P10=1</formula>
    </cfRule>
  </conditionalFormatting>
  <conditionalFormatting sqref="I10">
    <cfRule type="expression" dxfId="156" priority="53">
      <formula>$N10=0</formula>
    </cfRule>
    <cfRule type="expression" dxfId="155" priority="54">
      <formula>$N10=1</formula>
    </cfRule>
  </conditionalFormatting>
  <conditionalFormatting sqref="I10">
    <cfRule type="cellIs" dxfId="154" priority="49" operator="equal">
      <formula>"hoch"</formula>
    </cfRule>
    <cfRule type="cellIs" dxfId="153" priority="50" operator="equal">
      <formula>"mittel"</formula>
    </cfRule>
    <cfRule type="cellIs" dxfId="152" priority="51" operator="equal">
      <formula>"gering"</formula>
    </cfRule>
    <cfRule type="cellIs" dxfId="151" priority="52" operator="equal">
      <formula>"nicht relevant"</formula>
    </cfRule>
  </conditionalFormatting>
  <conditionalFormatting sqref="C11:H11">
    <cfRule type="expression" dxfId="150" priority="23">
      <formula>$P11=0</formula>
    </cfRule>
    <cfRule type="expression" dxfId="149" priority="24">
      <formula>$P11=1</formula>
    </cfRule>
  </conditionalFormatting>
  <conditionalFormatting sqref="I11">
    <cfRule type="expression" dxfId="148" priority="21">
      <formula>$N11=0</formula>
    </cfRule>
    <cfRule type="expression" dxfId="147" priority="22">
      <formula>$N11=1</formula>
    </cfRule>
  </conditionalFormatting>
  <conditionalFormatting sqref="I11">
    <cfRule type="cellIs" dxfId="146" priority="17" operator="equal">
      <formula>"hoch"</formula>
    </cfRule>
    <cfRule type="cellIs" dxfId="145" priority="18" operator="equal">
      <formula>"mittel"</formula>
    </cfRule>
    <cfRule type="cellIs" dxfId="144" priority="19" operator="equal">
      <formula>"gering"</formula>
    </cfRule>
    <cfRule type="cellIs" dxfId="143" priority="20" operator="equal">
      <formula>"nicht relevant"</formula>
    </cfRule>
  </conditionalFormatting>
  <conditionalFormatting sqref="I12">
    <cfRule type="cellIs" dxfId="142" priority="1" operator="equal">
      <formula>"hoch"</formula>
    </cfRule>
    <cfRule type="cellIs" dxfId="141" priority="2" operator="equal">
      <formula>"mittel"</formula>
    </cfRule>
    <cfRule type="cellIs" dxfId="140" priority="3" operator="equal">
      <formula>"gering"</formula>
    </cfRule>
    <cfRule type="cellIs" dxfId="139" priority="4" operator="equal">
      <formula>"nicht relevant"</formula>
    </cfRule>
  </conditionalFormatting>
  <conditionalFormatting sqref="C13:H13">
    <cfRule type="expression" dxfId="138" priority="15">
      <formula>$P13=0</formula>
    </cfRule>
    <cfRule type="expression" dxfId="137" priority="16">
      <formula>$P13=1</formula>
    </cfRule>
  </conditionalFormatting>
  <conditionalFormatting sqref="I13">
    <cfRule type="expression" dxfId="136" priority="13">
      <formula>$N13=0</formula>
    </cfRule>
    <cfRule type="expression" dxfId="135" priority="14">
      <formula>$N13=1</formula>
    </cfRule>
  </conditionalFormatting>
  <conditionalFormatting sqref="I13">
    <cfRule type="cellIs" dxfId="134" priority="9" operator="equal">
      <formula>"hoch"</formula>
    </cfRule>
    <cfRule type="cellIs" dxfId="133" priority="10" operator="equal">
      <formula>"mittel"</formula>
    </cfRule>
    <cfRule type="cellIs" dxfId="132" priority="11" operator="equal">
      <formula>"gering"</formula>
    </cfRule>
    <cfRule type="cellIs" dxfId="131" priority="12" operator="equal">
      <formula>"nicht relevant"</formula>
    </cfRule>
  </conditionalFormatting>
  <conditionalFormatting sqref="C12:H12">
    <cfRule type="expression" dxfId="130" priority="7">
      <formula>$P12=0</formula>
    </cfRule>
    <cfRule type="expression" dxfId="129" priority="8">
      <formula>$P12=1</formula>
    </cfRule>
  </conditionalFormatting>
  <conditionalFormatting sqref="I12">
    <cfRule type="expression" dxfId="128" priority="5">
      <formula>$N12=0</formula>
    </cfRule>
    <cfRule type="expression" dxfId="127" priority="6">
      <formula>$N12=1</formula>
    </cfRule>
  </conditionalFormatting>
  <dataValidations count="1">
    <dataValidation type="list" allowBlank="1" showInputMessage="1" showErrorMessage="1" sqref="I6:I13">
      <formula1>Relevanz</formula1>
    </dataValidation>
  </dataValidations>
  <hyperlinks>
    <hyperlink ref="B6" location="_12Produktionsprozess" display="4.1  Werden Materialeinsatz und Materialverluste beim Produktionsprozess12 bereits bei der Produktentwicklung systematisch über eine ressourcenschonende Gestaltung berücksichtigt?"/>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4396" r:id="rId4" name="Group Box 60">
              <controlPr defaultSize="0" autoFill="0" autoPict="0" altText="">
                <anchor moveWithCells="1">
                  <from>
                    <xdr:col>2</xdr:col>
                    <xdr:colOff>0</xdr:colOff>
                    <xdr:row>12</xdr:row>
                    <xdr:rowOff>0</xdr:rowOff>
                  </from>
                  <to>
                    <xdr:col>8</xdr:col>
                    <xdr:colOff>0</xdr:colOff>
                    <xdr:row>16</xdr:row>
                    <xdr:rowOff>30480</xdr:rowOff>
                  </to>
                </anchor>
              </controlPr>
            </control>
          </mc:Choice>
        </mc:AlternateContent>
        <mc:AlternateContent xmlns:mc="http://schemas.openxmlformats.org/markup-compatibility/2006">
          <mc:Choice Requires="x14">
            <control shapeId="14402" r:id="rId5" name="Option Button 66">
              <controlPr defaultSize="0" autoFill="0" autoLine="0" autoPict="0">
                <anchor moveWithCells="1">
                  <from>
                    <xdr:col>2</xdr:col>
                    <xdr:colOff>99060</xdr:colOff>
                    <xdr:row>5</xdr:row>
                    <xdr:rowOff>152400</xdr:rowOff>
                  </from>
                  <to>
                    <xdr:col>2</xdr:col>
                    <xdr:colOff>289560</xdr:colOff>
                    <xdr:row>5</xdr:row>
                    <xdr:rowOff>335280</xdr:rowOff>
                  </to>
                </anchor>
              </controlPr>
            </control>
          </mc:Choice>
        </mc:AlternateContent>
        <mc:AlternateContent xmlns:mc="http://schemas.openxmlformats.org/markup-compatibility/2006">
          <mc:Choice Requires="x14">
            <control shapeId="14403" r:id="rId6" name="Group Box 67">
              <controlPr defaultSize="0" autoFill="0" autoPict="0" altText="">
                <anchor moveWithCells="1">
                  <from>
                    <xdr:col>2</xdr:col>
                    <xdr:colOff>0</xdr:colOff>
                    <xdr:row>4</xdr:row>
                    <xdr:rowOff>198120</xdr:rowOff>
                  </from>
                  <to>
                    <xdr:col>8</xdr:col>
                    <xdr:colOff>0</xdr:colOff>
                    <xdr:row>5</xdr:row>
                    <xdr:rowOff>502920</xdr:rowOff>
                  </to>
                </anchor>
              </controlPr>
            </control>
          </mc:Choice>
        </mc:AlternateContent>
        <mc:AlternateContent xmlns:mc="http://schemas.openxmlformats.org/markup-compatibility/2006">
          <mc:Choice Requires="x14">
            <control shapeId="14404" r:id="rId7" name="Option Button 68">
              <controlPr defaultSize="0" autoFill="0" autoLine="0" autoPict="0">
                <anchor moveWithCells="1">
                  <from>
                    <xdr:col>3</xdr:col>
                    <xdr:colOff>99060</xdr:colOff>
                    <xdr:row>5</xdr:row>
                    <xdr:rowOff>152400</xdr:rowOff>
                  </from>
                  <to>
                    <xdr:col>3</xdr:col>
                    <xdr:colOff>289560</xdr:colOff>
                    <xdr:row>5</xdr:row>
                    <xdr:rowOff>335280</xdr:rowOff>
                  </to>
                </anchor>
              </controlPr>
            </control>
          </mc:Choice>
        </mc:AlternateContent>
        <mc:AlternateContent xmlns:mc="http://schemas.openxmlformats.org/markup-compatibility/2006">
          <mc:Choice Requires="x14">
            <control shapeId="14405" r:id="rId8" name="Option Button 69">
              <controlPr defaultSize="0" autoFill="0" autoLine="0" autoPict="0">
                <anchor moveWithCells="1">
                  <from>
                    <xdr:col>4</xdr:col>
                    <xdr:colOff>99060</xdr:colOff>
                    <xdr:row>5</xdr:row>
                    <xdr:rowOff>152400</xdr:rowOff>
                  </from>
                  <to>
                    <xdr:col>4</xdr:col>
                    <xdr:colOff>289560</xdr:colOff>
                    <xdr:row>5</xdr:row>
                    <xdr:rowOff>335280</xdr:rowOff>
                  </to>
                </anchor>
              </controlPr>
            </control>
          </mc:Choice>
        </mc:AlternateContent>
        <mc:AlternateContent xmlns:mc="http://schemas.openxmlformats.org/markup-compatibility/2006">
          <mc:Choice Requires="x14">
            <control shapeId="14406" r:id="rId9" name="Option Button 70">
              <controlPr defaultSize="0" autoFill="0" autoLine="0" autoPict="0">
                <anchor moveWithCells="1">
                  <from>
                    <xdr:col>5</xdr:col>
                    <xdr:colOff>99060</xdr:colOff>
                    <xdr:row>5</xdr:row>
                    <xdr:rowOff>152400</xdr:rowOff>
                  </from>
                  <to>
                    <xdr:col>5</xdr:col>
                    <xdr:colOff>289560</xdr:colOff>
                    <xdr:row>5</xdr:row>
                    <xdr:rowOff>335280</xdr:rowOff>
                  </to>
                </anchor>
              </controlPr>
            </control>
          </mc:Choice>
        </mc:AlternateContent>
        <mc:AlternateContent xmlns:mc="http://schemas.openxmlformats.org/markup-compatibility/2006">
          <mc:Choice Requires="x14">
            <control shapeId="14407" r:id="rId10" name="Option Button 71">
              <controlPr defaultSize="0" autoFill="0" autoLine="0" autoPict="0">
                <anchor moveWithCells="1">
                  <from>
                    <xdr:col>6</xdr:col>
                    <xdr:colOff>99060</xdr:colOff>
                    <xdr:row>5</xdr:row>
                    <xdr:rowOff>152400</xdr:rowOff>
                  </from>
                  <to>
                    <xdr:col>6</xdr:col>
                    <xdr:colOff>289560</xdr:colOff>
                    <xdr:row>5</xdr:row>
                    <xdr:rowOff>335280</xdr:rowOff>
                  </to>
                </anchor>
              </controlPr>
            </control>
          </mc:Choice>
        </mc:AlternateContent>
        <mc:AlternateContent xmlns:mc="http://schemas.openxmlformats.org/markup-compatibility/2006">
          <mc:Choice Requires="x14">
            <control shapeId="14408" r:id="rId11" name="Option Button 72">
              <controlPr defaultSize="0" autoFill="0" autoLine="0" autoPict="0">
                <anchor moveWithCells="1">
                  <from>
                    <xdr:col>7</xdr:col>
                    <xdr:colOff>99060</xdr:colOff>
                    <xdr:row>5</xdr:row>
                    <xdr:rowOff>152400</xdr:rowOff>
                  </from>
                  <to>
                    <xdr:col>7</xdr:col>
                    <xdr:colOff>289560</xdr:colOff>
                    <xdr:row>5</xdr:row>
                    <xdr:rowOff>335280</xdr:rowOff>
                  </to>
                </anchor>
              </controlPr>
            </control>
          </mc:Choice>
        </mc:AlternateContent>
        <mc:AlternateContent xmlns:mc="http://schemas.openxmlformats.org/markup-compatibility/2006">
          <mc:Choice Requires="x14">
            <control shapeId="14409" r:id="rId12" name="Option Button 73">
              <controlPr defaultSize="0" autoFill="0" autoLine="0" autoPict="0">
                <anchor moveWithCells="1">
                  <from>
                    <xdr:col>2</xdr:col>
                    <xdr:colOff>99060</xdr:colOff>
                    <xdr:row>6</xdr:row>
                    <xdr:rowOff>68580</xdr:rowOff>
                  </from>
                  <to>
                    <xdr:col>2</xdr:col>
                    <xdr:colOff>289560</xdr:colOff>
                    <xdr:row>6</xdr:row>
                    <xdr:rowOff>251460</xdr:rowOff>
                  </to>
                </anchor>
              </controlPr>
            </control>
          </mc:Choice>
        </mc:AlternateContent>
        <mc:AlternateContent xmlns:mc="http://schemas.openxmlformats.org/markup-compatibility/2006">
          <mc:Choice Requires="x14">
            <control shapeId="14410" r:id="rId13" name="Group Box 74">
              <controlPr defaultSize="0" autoFill="0" autoPict="0" altText="">
                <anchor moveWithCells="1">
                  <from>
                    <xdr:col>2</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14411" r:id="rId14" name="Option Button 75">
              <controlPr defaultSize="0" autoFill="0" autoLine="0" autoPict="0">
                <anchor moveWithCells="1">
                  <from>
                    <xdr:col>3</xdr:col>
                    <xdr:colOff>99060</xdr:colOff>
                    <xdr:row>6</xdr:row>
                    <xdr:rowOff>68580</xdr:rowOff>
                  </from>
                  <to>
                    <xdr:col>3</xdr:col>
                    <xdr:colOff>289560</xdr:colOff>
                    <xdr:row>6</xdr:row>
                    <xdr:rowOff>251460</xdr:rowOff>
                  </to>
                </anchor>
              </controlPr>
            </control>
          </mc:Choice>
        </mc:AlternateContent>
        <mc:AlternateContent xmlns:mc="http://schemas.openxmlformats.org/markup-compatibility/2006">
          <mc:Choice Requires="x14">
            <control shapeId="14412" r:id="rId15" name="Option Button 76">
              <controlPr defaultSize="0" autoFill="0" autoLine="0" autoPict="0">
                <anchor moveWithCells="1">
                  <from>
                    <xdr:col>4</xdr:col>
                    <xdr:colOff>99060</xdr:colOff>
                    <xdr:row>6</xdr:row>
                    <xdr:rowOff>68580</xdr:rowOff>
                  </from>
                  <to>
                    <xdr:col>4</xdr:col>
                    <xdr:colOff>289560</xdr:colOff>
                    <xdr:row>6</xdr:row>
                    <xdr:rowOff>251460</xdr:rowOff>
                  </to>
                </anchor>
              </controlPr>
            </control>
          </mc:Choice>
        </mc:AlternateContent>
        <mc:AlternateContent xmlns:mc="http://schemas.openxmlformats.org/markup-compatibility/2006">
          <mc:Choice Requires="x14">
            <control shapeId="14413" r:id="rId16" name="Option Button 77">
              <controlPr defaultSize="0" autoFill="0" autoLine="0" autoPict="0">
                <anchor moveWithCells="1">
                  <from>
                    <xdr:col>5</xdr:col>
                    <xdr:colOff>99060</xdr:colOff>
                    <xdr:row>6</xdr:row>
                    <xdr:rowOff>68580</xdr:rowOff>
                  </from>
                  <to>
                    <xdr:col>5</xdr:col>
                    <xdr:colOff>289560</xdr:colOff>
                    <xdr:row>6</xdr:row>
                    <xdr:rowOff>251460</xdr:rowOff>
                  </to>
                </anchor>
              </controlPr>
            </control>
          </mc:Choice>
        </mc:AlternateContent>
        <mc:AlternateContent xmlns:mc="http://schemas.openxmlformats.org/markup-compatibility/2006">
          <mc:Choice Requires="x14">
            <control shapeId="14414" r:id="rId17" name="Option Button 78">
              <controlPr defaultSize="0" autoFill="0" autoLine="0" autoPict="0">
                <anchor moveWithCells="1">
                  <from>
                    <xdr:col>6</xdr:col>
                    <xdr:colOff>99060</xdr:colOff>
                    <xdr:row>6</xdr:row>
                    <xdr:rowOff>68580</xdr:rowOff>
                  </from>
                  <to>
                    <xdr:col>6</xdr:col>
                    <xdr:colOff>289560</xdr:colOff>
                    <xdr:row>6</xdr:row>
                    <xdr:rowOff>251460</xdr:rowOff>
                  </to>
                </anchor>
              </controlPr>
            </control>
          </mc:Choice>
        </mc:AlternateContent>
        <mc:AlternateContent xmlns:mc="http://schemas.openxmlformats.org/markup-compatibility/2006">
          <mc:Choice Requires="x14">
            <control shapeId="14415" r:id="rId18" name="Option Button 79">
              <controlPr defaultSize="0" autoFill="0" autoLine="0" autoPict="0">
                <anchor moveWithCells="1">
                  <from>
                    <xdr:col>7</xdr:col>
                    <xdr:colOff>99060</xdr:colOff>
                    <xdr:row>6</xdr:row>
                    <xdr:rowOff>68580</xdr:rowOff>
                  </from>
                  <to>
                    <xdr:col>7</xdr:col>
                    <xdr:colOff>289560</xdr:colOff>
                    <xdr:row>6</xdr:row>
                    <xdr:rowOff>251460</xdr:rowOff>
                  </to>
                </anchor>
              </controlPr>
            </control>
          </mc:Choice>
        </mc:AlternateContent>
        <mc:AlternateContent xmlns:mc="http://schemas.openxmlformats.org/markup-compatibility/2006">
          <mc:Choice Requires="x14">
            <control shapeId="14416" r:id="rId19" name="Option Button 80">
              <controlPr defaultSize="0" autoFill="0" autoLine="0" autoPict="0">
                <anchor moveWithCells="1">
                  <from>
                    <xdr:col>2</xdr:col>
                    <xdr:colOff>99060</xdr:colOff>
                    <xdr:row>7</xdr:row>
                    <xdr:rowOff>68580</xdr:rowOff>
                  </from>
                  <to>
                    <xdr:col>2</xdr:col>
                    <xdr:colOff>289560</xdr:colOff>
                    <xdr:row>7</xdr:row>
                    <xdr:rowOff>251460</xdr:rowOff>
                  </to>
                </anchor>
              </controlPr>
            </control>
          </mc:Choice>
        </mc:AlternateContent>
        <mc:AlternateContent xmlns:mc="http://schemas.openxmlformats.org/markup-compatibility/2006">
          <mc:Choice Requires="x14">
            <control shapeId="14417" r:id="rId20" name="Group Box 81">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4418" r:id="rId21" name="Option Button 82">
              <controlPr defaultSize="0" autoFill="0" autoLine="0" autoPict="0">
                <anchor moveWithCells="1">
                  <from>
                    <xdr:col>3</xdr:col>
                    <xdr:colOff>99060</xdr:colOff>
                    <xdr:row>7</xdr:row>
                    <xdr:rowOff>68580</xdr:rowOff>
                  </from>
                  <to>
                    <xdr:col>3</xdr:col>
                    <xdr:colOff>289560</xdr:colOff>
                    <xdr:row>7</xdr:row>
                    <xdr:rowOff>251460</xdr:rowOff>
                  </to>
                </anchor>
              </controlPr>
            </control>
          </mc:Choice>
        </mc:AlternateContent>
        <mc:AlternateContent xmlns:mc="http://schemas.openxmlformats.org/markup-compatibility/2006">
          <mc:Choice Requires="x14">
            <control shapeId="14419" r:id="rId22" name="Option Button 83">
              <controlPr defaultSize="0" autoFill="0" autoLine="0" autoPict="0">
                <anchor moveWithCells="1">
                  <from>
                    <xdr:col>4</xdr:col>
                    <xdr:colOff>99060</xdr:colOff>
                    <xdr:row>7</xdr:row>
                    <xdr:rowOff>68580</xdr:rowOff>
                  </from>
                  <to>
                    <xdr:col>4</xdr:col>
                    <xdr:colOff>289560</xdr:colOff>
                    <xdr:row>7</xdr:row>
                    <xdr:rowOff>251460</xdr:rowOff>
                  </to>
                </anchor>
              </controlPr>
            </control>
          </mc:Choice>
        </mc:AlternateContent>
        <mc:AlternateContent xmlns:mc="http://schemas.openxmlformats.org/markup-compatibility/2006">
          <mc:Choice Requires="x14">
            <control shapeId="14420" r:id="rId23" name="Option Button 84">
              <controlPr defaultSize="0" autoFill="0" autoLine="0" autoPict="0">
                <anchor moveWithCells="1">
                  <from>
                    <xdr:col>5</xdr:col>
                    <xdr:colOff>99060</xdr:colOff>
                    <xdr:row>7</xdr:row>
                    <xdr:rowOff>68580</xdr:rowOff>
                  </from>
                  <to>
                    <xdr:col>5</xdr:col>
                    <xdr:colOff>289560</xdr:colOff>
                    <xdr:row>7</xdr:row>
                    <xdr:rowOff>251460</xdr:rowOff>
                  </to>
                </anchor>
              </controlPr>
            </control>
          </mc:Choice>
        </mc:AlternateContent>
        <mc:AlternateContent xmlns:mc="http://schemas.openxmlformats.org/markup-compatibility/2006">
          <mc:Choice Requires="x14">
            <control shapeId="14421" r:id="rId24" name="Option Button 85">
              <controlPr defaultSize="0" autoFill="0" autoLine="0" autoPict="0">
                <anchor moveWithCells="1">
                  <from>
                    <xdr:col>6</xdr:col>
                    <xdr:colOff>99060</xdr:colOff>
                    <xdr:row>7</xdr:row>
                    <xdr:rowOff>68580</xdr:rowOff>
                  </from>
                  <to>
                    <xdr:col>6</xdr:col>
                    <xdr:colOff>289560</xdr:colOff>
                    <xdr:row>7</xdr:row>
                    <xdr:rowOff>251460</xdr:rowOff>
                  </to>
                </anchor>
              </controlPr>
            </control>
          </mc:Choice>
        </mc:AlternateContent>
        <mc:AlternateContent xmlns:mc="http://schemas.openxmlformats.org/markup-compatibility/2006">
          <mc:Choice Requires="x14">
            <control shapeId="14422" r:id="rId25" name="Option Button 86">
              <controlPr defaultSize="0" autoFill="0" autoLine="0" autoPict="0">
                <anchor moveWithCells="1">
                  <from>
                    <xdr:col>7</xdr:col>
                    <xdr:colOff>99060</xdr:colOff>
                    <xdr:row>7</xdr:row>
                    <xdr:rowOff>68580</xdr:rowOff>
                  </from>
                  <to>
                    <xdr:col>7</xdr:col>
                    <xdr:colOff>289560</xdr:colOff>
                    <xdr:row>7</xdr:row>
                    <xdr:rowOff>251460</xdr:rowOff>
                  </to>
                </anchor>
              </controlPr>
            </control>
          </mc:Choice>
        </mc:AlternateContent>
        <mc:AlternateContent xmlns:mc="http://schemas.openxmlformats.org/markup-compatibility/2006">
          <mc:Choice Requires="x14">
            <control shapeId="14423" r:id="rId26" name="Option Button 87">
              <controlPr defaultSize="0" autoFill="0" autoLine="0" autoPict="0">
                <anchor moveWithCells="1">
                  <from>
                    <xdr:col>2</xdr:col>
                    <xdr:colOff>99060</xdr:colOff>
                    <xdr:row>8</xdr:row>
                    <xdr:rowOff>152400</xdr:rowOff>
                  </from>
                  <to>
                    <xdr:col>2</xdr:col>
                    <xdr:colOff>289560</xdr:colOff>
                    <xdr:row>8</xdr:row>
                    <xdr:rowOff>335280</xdr:rowOff>
                  </to>
                </anchor>
              </controlPr>
            </control>
          </mc:Choice>
        </mc:AlternateContent>
        <mc:AlternateContent xmlns:mc="http://schemas.openxmlformats.org/markup-compatibility/2006">
          <mc:Choice Requires="x14">
            <control shapeId="14424" r:id="rId27" name="Group Box 88">
              <controlPr defaultSize="0" autoFill="0" autoPict="0" altText="">
                <anchor moveWithCells="1">
                  <from>
                    <xdr:col>2</xdr:col>
                    <xdr:colOff>0</xdr:colOff>
                    <xdr:row>7</xdr:row>
                    <xdr:rowOff>327660</xdr:rowOff>
                  </from>
                  <to>
                    <xdr:col>8</xdr:col>
                    <xdr:colOff>0</xdr:colOff>
                    <xdr:row>9</xdr:row>
                    <xdr:rowOff>0</xdr:rowOff>
                  </to>
                </anchor>
              </controlPr>
            </control>
          </mc:Choice>
        </mc:AlternateContent>
        <mc:AlternateContent xmlns:mc="http://schemas.openxmlformats.org/markup-compatibility/2006">
          <mc:Choice Requires="x14">
            <control shapeId="14425" r:id="rId28" name="Option Button 89">
              <controlPr defaultSize="0" autoFill="0" autoLine="0" autoPict="0">
                <anchor moveWithCells="1">
                  <from>
                    <xdr:col>3</xdr:col>
                    <xdr:colOff>99060</xdr:colOff>
                    <xdr:row>8</xdr:row>
                    <xdr:rowOff>152400</xdr:rowOff>
                  </from>
                  <to>
                    <xdr:col>3</xdr:col>
                    <xdr:colOff>289560</xdr:colOff>
                    <xdr:row>8</xdr:row>
                    <xdr:rowOff>335280</xdr:rowOff>
                  </to>
                </anchor>
              </controlPr>
            </control>
          </mc:Choice>
        </mc:AlternateContent>
        <mc:AlternateContent xmlns:mc="http://schemas.openxmlformats.org/markup-compatibility/2006">
          <mc:Choice Requires="x14">
            <control shapeId="14426" r:id="rId29" name="Option Button 90">
              <controlPr defaultSize="0" autoFill="0" autoLine="0" autoPict="0">
                <anchor moveWithCells="1">
                  <from>
                    <xdr:col>4</xdr:col>
                    <xdr:colOff>99060</xdr:colOff>
                    <xdr:row>8</xdr:row>
                    <xdr:rowOff>152400</xdr:rowOff>
                  </from>
                  <to>
                    <xdr:col>4</xdr:col>
                    <xdr:colOff>289560</xdr:colOff>
                    <xdr:row>8</xdr:row>
                    <xdr:rowOff>335280</xdr:rowOff>
                  </to>
                </anchor>
              </controlPr>
            </control>
          </mc:Choice>
        </mc:AlternateContent>
        <mc:AlternateContent xmlns:mc="http://schemas.openxmlformats.org/markup-compatibility/2006">
          <mc:Choice Requires="x14">
            <control shapeId="14427" r:id="rId30" name="Option Button 91">
              <controlPr defaultSize="0" autoFill="0" autoLine="0" autoPict="0">
                <anchor moveWithCells="1">
                  <from>
                    <xdr:col>5</xdr:col>
                    <xdr:colOff>99060</xdr:colOff>
                    <xdr:row>8</xdr:row>
                    <xdr:rowOff>152400</xdr:rowOff>
                  </from>
                  <to>
                    <xdr:col>5</xdr:col>
                    <xdr:colOff>289560</xdr:colOff>
                    <xdr:row>8</xdr:row>
                    <xdr:rowOff>335280</xdr:rowOff>
                  </to>
                </anchor>
              </controlPr>
            </control>
          </mc:Choice>
        </mc:AlternateContent>
        <mc:AlternateContent xmlns:mc="http://schemas.openxmlformats.org/markup-compatibility/2006">
          <mc:Choice Requires="x14">
            <control shapeId="14428" r:id="rId31" name="Option Button 92">
              <controlPr defaultSize="0" autoFill="0" autoLine="0" autoPict="0">
                <anchor moveWithCells="1">
                  <from>
                    <xdr:col>6</xdr:col>
                    <xdr:colOff>99060</xdr:colOff>
                    <xdr:row>8</xdr:row>
                    <xdr:rowOff>152400</xdr:rowOff>
                  </from>
                  <to>
                    <xdr:col>6</xdr:col>
                    <xdr:colOff>289560</xdr:colOff>
                    <xdr:row>8</xdr:row>
                    <xdr:rowOff>335280</xdr:rowOff>
                  </to>
                </anchor>
              </controlPr>
            </control>
          </mc:Choice>
        </mc:AlternateContent>
        <mc:AlternateContent xmlns:mc="http://schemas.openxmlformats.org/markup-compatibility/2006">
          <mc:Choice Requires="x14">
            <control shapeId="14429" r:id="rId32" name="Option Button 93">
              <controlPr defaultSize="0" autoFill="0" autoLine="0" autoPict="0">
                <anchor moveWithCells="1">
                  <from>
                    <xdr:col>7</xdr:col>
                    <xdr:colOff>99060</xdr:colOff>
                    <xdr:row>8</xdr:row>
                    <xdr:rowOff>152400</xdr:rowOff>
                  </from>
                  <to>
                    <xdr:col>7</xdr:col>
                    <xdr:colOff>289560</xdr:colOff>
                    <xdr:row>8</xdr:row>
                    <xdr:rowOff>335280</xdr:rowOff>
                  </to>
                </anchor>
              </controlPr>
            </control>
          </mc:Choice>
        </mc:AlternateContent>
        <mc:AlternateContent xmlns:mc="http://schemas.openxmlformats.org/markup-compatibility/2006">
          <mc:Choice Requires="x14">
            <control shapeId="14431" r:id="rId33" name="Option Button 95">
              <controlPr defaultSize="0" autoFill="0" autoLine="0" autoPict="0">
                <anchor moveWithCells="1">
                  <from>
                    <xdr:col>2</xdr:col>
                    <xdr:colOff>99060</xdr:colOff>
                    <xdr:row>9</xdr:row>
                    <xdr:rowOff>152400</xdr:rowOff>
                  </from>
                  <to>
                    <xdr:col>2</xdr:col>
                    <xdr:colOff>289560</xdr:colOff>
                    <xdr:row>9</xdr:row>
                    <xdr:rowOff>335280</xdr:rowOff>
                  </to>
                </anchor>
              </controlPr>
            </control>
          </mc:Choice>
        </mc:AlternateContent>
        <mc:AlternateContent xmlns:mc="http://schemas.openxmlformats.org/markup-compatibility/2006">
          <mc:Choice Requires="x14">
            <control shapeId="14432" r:id="rId34" name="Group Box 96">
              <controlPr defaultSize="0" autoFill="0" autoPict="0" altText="">
                <anchor moveWithCells="1">
                  <from>
                    <xdr:col>2</xdr:col>
                    <xdr:colOff>0</xdr:colOff>
                    <xdr:row>8</xdr:row>
                    <xdr:rowOff>327660</xdr:rowOff>
                  </from>
                  <to>
                    <xdr:col>8</xdr:col>
                    <xdr:colOff>0</xdr:colOff>
                    <xdr:row>9</xdr:row>
                    <xdr:rowOff>335280</xdr:rowOff>
                  </to>
                </anchor>
              </controlPr>
            </control>
          </mc:Choice>
        </mc:AlternateContent>
        <mc:AlternateContent xmlns:mc="http://schemas.openxmlformats.org/markup-compatibility/2006">
          <mc:Choice Requires="x14">
            <control shapeId="14433" r:id="rId35" name="Option Button 97">
              <controlPr defaultSize="0" autoFill="0" autoLine="0" autoPict="0">
                <anchor moveWithCells="1">
                  <from>
                    <xdr:col>3</xdr:col>
                    <xdr:colOff>99060</xdr:colOff>
                    <xdr:row>9</xdr:row>
                    <xdr:rowOff>152400</xdr:rowOff>
                  </from>
                  <to>
                    <xdr:col>3</xdr:col>
                    <xdr:colOff>289560</xdr:colOff>
                    <xdr:row>9</xdr:row>
                    <xdr:rowOff>335280</xdr:rowOff>
                  </to>
                </anchor>
              </controlPr>
            </control>
          </mc:Choice>
        </mc:AlternateContent>
        <mc:AlternateContent xmlns:mc="http://schemas.openxmlformats.org/markup-compatibility/2006">
          <mc:Choice Requires="x14">
            <control shapeId="14434" r:id="rId36" name="Option Button 98">
              <controlPr defaultSize="0" autoFill="0" autoLine="0" autoPict="0">
                <anchor moveWithCells="1">
                  <from>
                    <xdr:col>4</xdr:col>
                    <xdr:colOff>99060</xdr:colOff>
                    <xdr:row>9</xdr:row>
                    <xdr:rowOff>152400</xdr:rowOff>
                  </from>
                  <to>
                    <xdr:col>4</xdr:col>
                    <xdr:colOff>289560</xdr:colOff>
                    <xdr:row>9</xdr:row>
                    <xdr:rowOff>335280</xdr:rowOff>
                  </to>
                </anchor>
              </controlPr>
            </control>
          </mc:Choice>
        </mc:AlternateContent>
        <mc:AlternateContent xmlns:mc="http://schemas.openxmlformats.org/markup-compatibility/2006">
          <mc:Choice Requires="x14">
            <control shapeId="14435" r:id="rId37" name="Option Button 99">
              <controlPr defaultSize="0" autoFill="0" autoLine="0" autoPict="0">
                <anchor moveWithCells="1">
                  <from>
                    <xdr:col>5</xdr:col>
                    <xdr:colOff>99060</xdr:colOff>
                    <xdr:row>9</xdr:row>
                    <xdr:rowOff>152400</xdr:rowOff>
                  </from>
                  <to>
                    <xdr:col>5</xdr:col>
                    <xdr:colOff>289560</xdr:colOff>
                    <xdr:row>9</xdr:row>
                    <xdr:rowOff>335280</xdr:rowOff>
                  </to>
                </anchor>
              </controlPr>
            </control>
          </mc:Choice>
        </mc:AlternateContent>
        <mc:AlternateContent xmlns:mc="http://schemas.openxmlformats.org/markup-compatibility/2006">
          <mc:Choice Requires="x14">
            <control shapeId="14436" r:id="rId38" name="Option Button 100">
              <controlPr defaultSize="0" autoFill="0" autoLine="0" autoPict="0">
                <anchor moveWithCells="1">
                  <from>
                    <xdr:col>6</xdr:col>
                    <xdr:colOff>99060</xdr:colOff>
                    <xdr:row>9</xdr:row>
                    <xdr:rowOff>152400</xdr:rowOff>
                  </from>
                  <to>
                    <xdr:col>6</xdr:col>
                    <xdr:colOff>289560</xdr:colOff>
                    <xdr:row>9</xdr:row>
                    <xdr:rowOff>335280</xdr:rowOff>
                  </to>
                </anchor>
              </controlPr>
            </control>
          </mc:Choice>
        </mc:AlternateContent>
        <mc:AlternateContent xmlns:mc="http://schemas.openxmlformats.org/markup-compatibility/2006">
          <mc:Choice Requires="x14">
            <control shapeId="14437" r:id="rId39" name="Option Button 101">
              <controlPr defaultSize="0" autoFill="0" autoLine="0" autoPict="0">
                <anchor moveWithCells="1">
                  <from>
                    <xdr:col>7</xdr:col>
                    <xdr:colOff>99060</xdr:colOff>
                    <xdr:row>9</xdr:row>
                    <xdr:rowOff>152400</xdr:rowOff>
                  </from>
                  <to>
                    <xdr:col>7</xdr:col>
                    <xdr:colOff>289560</xdr:colOff>
                    <xdr:row>9</xdr:row>
                    <xdr:rowOff>335280</xdr:rowOff>
                  </to>
                </anchor>
              </controlPr>
            </control>
          </mc:Choice>
        </mc:AlternateContent>
        <mc:AlternateContent xmlns:mc="http://schemas.openxmlformats.org/markup-compatibility/2006">
          <mc:Choice Requires="x14">
            <control shapeId="14439" r:id="rId40" name="Group Box 103">
              <controlPr defaultSize="0" autoFill="0" autoPict="0" altText="">
                <anchor moveWithCells="1">
                  <from>
                    <xdr:col>2</xdr:col>
                    <xdr:colOff>0</xdr:colOff>
                    <xdr:row>9</xdr:row>
                    <xdr:rowOff>327660</xdr:rowOff>
                  </from>
                  <to>
                    <xdr:col>8</xdr:col>
                    <xdr:colOff>0</xdr:colOff>
                    <xdr:row>10</xdr:row>
                    <xdr:rowOff>335280</xdr:rowOff>
                  </to>
                </anchor>
              </controlPr>
            </control>
          </mc:Choice>
        </mc:AlternateContent>
        <mc:AlternateContent xmlns:mc="http://schemas.openxmlformats.org/markup-compatibility/2006">
          <mc:Choice Requires="x14">
            <control shapeId="14445" r:id="rId41" name="Group Box 109">
              <controlPr defaultSize="0" autoFill="0" autoPict="0" altText="">
                <anchor moveWithCells="1">
                  <from>
                    <xdr:col>2</xdr:col>
                    <xdr:colOff>0</xdr:colOff>
                    <xdr:row>10</xdr:row>
                    <xdr:rowOff>327660</xdr:rowOff>
                  </from>
                  <to>
                    <xdr:col>8</xdr:col>
                    <xdr:colOff>0</xdr:colOff>
                    <xdr:row>11</xdr:row>
                    <xdr:rowOff>175260</xdr:rowOff>
                  </to>
                </anchor>
              </controlPr>
            </control>
          </mc:Choice>
        </mc:AlternateContent>
        <mc:AlternateContent xmlns:mc="http://schemas.openxmlformats.org/markup-compatibility/2006">
          <mc:Choice Requires="x14">
            <control shapeId="14447" r:id="rId42" name="Group Box 111">
              <controlPr defaultSize="0" autoFill="0" autoPict="0" altText="">
                <anchor moveWithCells="1">
                  <from>
                    <xdr:col>2</xdr:col>
                    <xdr:colOff>0</xdr:colOff>
                    <xdr:row>10</xdr:row>
                    <xdr:rowOff>327660</xdr:rowOff>
                  </from>
                  <to>
                    <xdr:col>8</xdr:col>
                    <xdr:colOff>0</xdr:colOff>
                    <xdr:row>11</xdr:row>
                    <xdr:rowOff>175260</xdr:rowOff>
                  </to>
                </anchor>
              </controlPr>
            </control>
          </mc:Choice>
        </mc:AlternateContent>
        <mc:AlternateContent xmlns:mc="http://schemas.openxmlformats.org/markup-compatibility/2006">
          <mc:Choice Requires="x14">
            <control shapeId="14453" r:id="rId43" name="Group Box 117">
              <controlPr defaultSize="0" autoFill="0" autoPict="0" altText="">
                <anchor moveWithCells="1">
                  <from>
                    <xdr:col>2</xdr:col>
                    <xdr:colOff>0</xdr:colOff>
                    <xdr:row>12</xdr:row>
                    <xdr:rowOff>327660</xdr:rowOff>
                  </from>
                  <to>
                    <xdr:col>8</xdr:col>
                    <xdr:colOff>0</xdr:colOff>
                    <xdr:row>16</xdr:row>
                    <xdr:rowOff>30480</xdr:rowOff>
                  </to>
                </anchor>
              </controlPr>
            </control>
          </mc:Choice>
        </mc:AlternateContent>
        <mc:AlternateContent xmlns:mc="http://schemas.openxmlformats.org/markup-compatibility/2006">
          <mc:Choice Requires="x14">
            <control shapeId="14455" r:id="rId44" name="Group Box 119">
              <controlPr defaultSize="0" autoFill="0" autoPict="0" altText="">
                <anchor moveWithCells="1">
                  <from>
                    <xdr:col>2</xdr:col>
                    <xdr:colOff>0</xdr:colOff>
                    <xdr:row>9</xdr:row>
                    <xdr:rowOff>327660</xdr:rowOff>
                  </from>
                  <to>
                    <xdr:col>8</xdr:col>
                    <xdr:colOff>0</xdr:colOff>
                    <xdr:row>10</xdr:row>
                    <xdr:rowOff>335280</xdr:rowOff>
                  </to>
                </anchor>
              </controlPr>
            </control>
          </mc:Choice>
        </mc:AlternateContent>
        <mc:AlternateContent xmlns:mc="http://schemas.openxmlformats.org/markup-compatibility/2006">
          <mc:Choice Requires="x14">
            <control shapeId="14461" r:id="rId45" name="Group Box 125">
              <controlPr defaultSize="0" autoFill="0" autoPict="0" altText="">
                <anchor moveWithCells="1">
                  <from>
                    <xdr:col>2</xdr:col>
                    <xdr:colOff>0</xdr:colOff>
                    <xdr:row>10</xdr:row>
                    <xdr:rowOff>327660</xdr:rowOff>
                  </from>
                  <to>
                    <xdr:col>8</xdr:col>
                    <xdr:colOff>0</xdr:colOff>
                    <xdr:row>11</xdr:row>
                    <xdr:rowOff>175260</xdr:rowOff>
                  </to>
                </anchor>
              </controlPr>
            </control>
          </mc:Choice>
        </mc:AlternateContent>
        <mc:AlternateContent xmlns:mc="http://schemas.openxmlformats.org/markup-compatibility/2006">
          <mc:Choice Requires="x14">
            <control shapeId="14462" r:id="rId46" name="Option Button 126">
              <controlPr defaultSize="0" autoFill="0" autoLine="0" autoPict="0">
                <anchor moveWithCells="1">
                  <from>
                    <xdr:col>2</xdr:col>
                    <xdr:colOff>99060</xdr:colOff>
                    <xdr:row>10</xdr:row>
                    <xdr:rowOff>228600</xdr:rowOff>
                  </from>
                  <to>
                    <xdr:col>2</xdr:col>
                    <xdr:colOff>289560</xdr:colOff>
                    <xdr:row>10</xdr:row>
                    <xdr:rowOff>411480</xdr:rowOff>
                  </to>
                </anchor>
              </controlPr>
            </control>
          </mc:Choice>
        </mc:AlternateContent>
        <mc:AlternateContent xmlns:mc="http://schemas.openxmlformats.org/markup-compatibility/2006">
          <mc:Choice Requires="x14">
            <control shapeId="14463" r:id="rId47" name="Group Box 127">
              <controlPr defaultSize="0" autoFill="0" autoPict="0" altText="">
                <anchor moveWithCells="1">
                  <from>
                    <xdr:col>2</xdr:col>
                    <xdr:colOff>0</xdr:colOff>
                    <xdr:row>10</xdr:row>
                    <xdr:rowOff>0</xdr:rowOff>
                  </from>
                  <to>
                    <xdr:col>8</xdr:col>
                    <xdr:colOff>0</xdr:colOff>
                    <xdr:row>10</xdr:row>
                    <xdr:rowOff>335280</xdr:rowOff>
                  </to>
                </anchor>
              </controlPr>
            </control>
          </mc:Choice>
        </mc:AlternateContent>
        <mc:AlternateContent xmlns:mc="http://schemas.openxmlformats.org/markup-compatibility/2006">
          <mc:Choice Requires="x14">
            <control shapeId="14464" r:id="rId48" name="Option Button 128">
              <controlPr defaultSize="0" autoFill="0" autoLine="0" autoPict="0">
                <anchor moveWithCells="1">
                  <from>
                    <xdr:col>3</xdr:col>
                    <xdr:colOff>99060</xdr:colOff>
                    <xdr:row>10</xdr:row>
                    <xdr:rowOff>228600</xdr:rowOff>
                  </from>
                  <to>
                    <xdr:col>3</xdr:col>
                    <xdr:colOff>289560</xdr:colOff>
                    <xdr:row>10</xdr:row>
                    <xdr:rowOff>411480</xdr:rowOff>
                  </to>
                </anchor>
              </controlPr>
            </control>
          </mc:Choice>
        </mc:AlternateContent>
        <mc:AlternateContent xmlns:mc="http://schemas.openxmlformats.org/markup-compatibility/2006">
          <mc:Choice Requires="x14">
            <control shapeId="14465" r:id="rId49" name="Option Button 129">
              <controlPr defaultSize="0" autoFill="0" autoLine="0" autoPict="0">
                <anchor moveWithCells="1">
                  <from>
                    <xdr:col>4</xdr:col>
                    <xdr:colOff>99060</xdr:colOff>
                    <xdr:row>10</xdr:row>
                    <xdr:rowOff>228600</xdr:rowOff>
                  </from>
                  <to>
                    <xdr:col>4</xdr:col>
                    <xdr:colOff>289560</xdr:colOff>
                    <xdr:row>10</xdr:row>
                    <xdr:rowOff>411480</xdr:rowOff>
                  </to>
                </anchor>
              </controlPr>
            </control>
          </mc:Choice>
        </mc:AlternateContent>
        <mc:AlternateContent xmlns:mc="http://schemas.openxmlformats.org/markup-compatibility/2006">
          <mc:Choice Requires="x14">
            <control shapeId="14466" r:id="rId50" name="Option Button 130">
              <controlPr defaultSize="0" autoFill="0" autoLine="0" autoPict="0">
                <anchor moveWithCells="1">
                  <from>
                    <xdr:col>5</xdr:col>
                    <xdr:colOff>99060</xdr:colOff>
                    <xdr:row>10</xdr:row>
                    <xdr:rowOff>228600</xdr:rowOff>
                  </from>
                  <to>
                    <xdr:col>5</xdr:col>
                    <xdr:colOff>289560</xdr:colOff>
                    <xdr:row>10</xdr:row>
                    <xdr:rowOff>411480</xdr:rowOff>
                  </to>
                </anchor>
              </controlPr>
            </control>
          </mc:Choice>
        </mc:AlternateContent>
        <mc:AlternateContent xmlns:mc="http://schemas.openxmlformats.org/markup-compatibility/2006">
          <mc:Choice Requires="x14">
            <control shapeId="14467" r:id="rId51" name="Option Button 131">
              <controlPr defaultSize="0" autoFill="0" autoLine="0" autoPict="0">
                <anchor moveWithCells="1">
                  <from>
                    <xdr:col>6</xdr:col>
                    <xdr:colOff>99060</xdr:colOff>
                    <xdr:row>10</xdr:row>
                    <xdr:rowOff>228600</xdr:rowOff>
                  </from>
                  <to>
                    <xdr:col>6</xdr:col>
                    <xdr:colOff>289560</xdr:colOff>
                    <xdr:row>10</xdr:row>
                    <xdr:rowOff>411480</xdr:rowOff>
                  </to>
                </anchor>
              </controlPr>
            </control>
          </mc:Choice>
        </mc:AlternateContent>
        <mc:AlternateContent xmlns:mc="http://schemas.openxmlformats.org/markup-compatibility/2006">
          <mc:Choice Requires="x14">
            <control shapeId="14468" r:id="rId52" name="Option Button 132">
              <controlPr defaultSize="0" autoFill="0" autoLine="0" autoPict="0">
                <anchor moveWithCells="1">
                  <from>
                    <xdr:col>7</xdr:col>
                    <xdr:colOff>99060</xdr:colOff>
                    <xdr:row>10</xdr:row>
                    <xdr:rowOff>228600</xdr:rowOff>
                  </from>
                  <to>
                    <xdr:col>7</xdr:col>
                    <xdr:colOff>289560</xdr:colOff>
                    <xdr:row>10</xdr:row>
                    <xdr:rowOff>411480</xdr:rowOff>
                  </to>
                </anchor>
              </controlPr>
            </control>
          </mc:Choice>
        </mc:AlternateContent>
        <mc:AlternateContent xmlns:mc="http://schemas.openxmlformats.org/markup-compatibility/2006">
          <mc:Choice Requires="x14">
            <control shapeId="14495" r:id="rId53" name="Group Box 159">
              <controlPr defaultSize="0" autoFill="0" autoPict="0" altText="">
                <anchor moveWithCells="1">
                  <from>
                    <xdr:col>2</xdr:col>
                    <xdr:colOff>0</xdr:colOff>
                    <xdr:row>11</xdr:row>
                    <xdr:rowOff>327660</xdr:rowOff>
                  </from>
                  <to>
                    <xdr:col>8</xdr:col>
                    <xdr:colOff>0</xdr:colOff>
                    <xdr:row>12</xdr:row>
                    <xdr:rowOff>502920</xdr:rowOff>
                  </to>
                </anchor>
              </controlPr>
            </control>
          </mc:Choice>
        </mc:AlternateContent>
        <mc:AlternateContent xmlns:mc="http://schemas.openxmlformats.org/markup-compatibility/2006">
          <mc:Choice Requires="x14">
            <control shapeId="14496" r:id="rId54" name="Group Box 160">
              <controlPr defaultSize="0" autoFill="0" autoPict="0" altText="">
                <anchor moveWithCells="1">
                  <from>
                    <xdr:col>2</xdr:col>
                    <xdr:colOff>0</xdr:colOff>
                    <xdr:row>12</xdr:row>
                    <xdr:rowOff>327660</xdr:rowOff>
                  </from>
                  <to>
                    <xdr:col>8</xdr:col>
                    <xdr:colOff>0</xdr:colOff>
                    <xdr:row>14</xdr:row>
                    <xdr:rowOff>99060</xdr:rowOff>
                  </to>
                </anchor>
              </controlPr>
            </control>
          </mc:Choice>
        </mc:AlternateContent>
        <mc:AlternateContent xmlns:mc="http://schemas.openxmlformats.org/markup-compatibility/2006">
          <mc:Choice Requires="x14">
            <control shapeId="14497" r:id="rId55" name="Group Box 161">
              <controlPr defaultSize="0" autoFill="0" autoPict="0" altText="">
                <anchor moveWithCells="1">
                  <from>
                    <xdr:col>2</xdr:col>
                    <xdr:colOff>0</xdr:colOff>
                    <xdr:row>12</xdr:row>
                    <xdr:rowOff>327660</xdr:rowOff>
                  </from>
                  <to>
                    <xdr:col>8</xdr:col>
                    <xdr:colOff>0</xdr:colOff>
                    <xdr:row>14</xdr:row>
                    <xdr:rowOff>99060</xdr:rowOff>
                  </to>
                </anchor>
              </controlPr>
            </control>
          </mc:Choice>
        </mc:AlternateContent>
        <mc:AlternateContent xmlns:mc="http://schemas.openxmlformats.org/markup-compatibility/2006">
          <mc:Choice Requires="x14">
            <control shapeId="14498" r:id="rId56" name="Group Box 162">
              <controlPr defaultSize="0" autoFill="0" autoPict="0" altText="">
                <anchor moveWithCells="1">
                  <from>
                    <xdr:col>2</xdr:col>
                    <xdr:colOff>0</xdr:colOff>
                    <xdr:row>11</xdr:row>
                    <xdr:rowOff>327660</xdr:rowOff>
                  </from>
                  <to>
                    <xdr:col>8</xdr:col>
                    <xdr:colOff>0</xdr:colOff>
                    <xdr:row>12</xdr:row>
                    <xdr:rowOff>502920</xdr:rowOff>
                  </to>
                </anchor>
              </controlPr>
            </control>
          </mc:Choice>
        </mc:AlternateContent>
        <mc:AlternateContent xmlns:mc="http://schemas.openxmlformats.org/markup-compatibility/2006">
          <mc:Choice Requires="x14">
            <control shapeId="14499" r:id="rId57" name="Group Box 163">
              <controlPr defaultSize="0" autoFill="0" autoPict="0" altText="">
                <anchor moveWithCells="1">
                  <from>
                    <xdr:col>2</xdr:col>
                    <xdr:colOff>0</xdr:colOff>
                    <xdr:row>12</xdr:row>
                    <xdr:rowOff>327660</xdr:rowOff>
                  </from>
                  <to>
                    <xdr:col>8</xdr:col>
                    <xdr:colOff>0</xdr:colOff>
                    <xdr:row>14</xdr:row>
                    <xdr:rowOff>99060</xdr:rowOff>
                  </to>
                </anchor>
              </controlPr>
            </control>
          </mc:Choice>
        </mc:AlternateContent>
        <mc:AlternateContent xmlns:mc="http://schemas.openxmlformats.org/markup-compatibility/2006">
          <mc:Choice Requires="x14">
            <control shapeId="14500" r:id="rId58" name="Option Button 164">
              <controlPr defaultSize="0" autoFill="0" autoLine="0" autoPict="0">
                <anchor moveWithCells="1">
                  <from>
                    <xdr:col>2</xdr:col>
                    <xdr:colOff>99060</xdr:colOff>
                    <xdr:row>12</xdr:row>
                    <xdr:rowOff>228600</xdr:rowOff>
                  </from>
                  <to>
                    <xdr:col>2</xdr:col>
                    <xdr:colOff>289560</xdr:colOff>
                    <xdr:row>12</xdr:row>
                    <xdr:rowOff>411480</xdr:rowOff>
                  </to>
                </anchor>
              </controlPr>
            </control>
          </mc:Choice>
        </mc:AlternateContent>
        <mc:AlternateContent xmlns:mc="http://schemas.openxmlformats.org/markup-compatibility/2006">
          <mc:Choice Requires="x14">
            <control shapeId="14501" r:id="rId59" name="Group Box 165">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4502" r:id="rId60" name="Option Button 166">
              <controlPr defaultSize="0" autoFill="0" autoLine="0" autoPict="0">
                <anchor moveWithCells="1">
                  <from>
                    <xdr:col>3</xdr:col>
                    <xdr:colOff>99060</xdr:colOff>
                    <xdr:row>12</xdr:row>
                    <xdr:rowOff>228600</xdr:rowOff>
                  </from>
                  <to>
                    <xdr:col>3</xdr:col>
                    <xdr:colOff>289560</xdr:colOff>
                    <xdr:row>12</xdr:row>
                    <xdr:rowOff>411480</xdr:rowOff>
                  </to>
                </anchor>
              </controlPr>
            </control>
          </mc:Choice>
        </mc:AlternateContent>
        <mc:AlternateContent xmlns:mc="http://schemas.openxmlformats.org/markup-compatibility/2006">
          <mc:Choice Requires="x14">
            <control shapeId="14503" r:id="rId61" name="Option Button 167">
              <controlPr defaultSize="0" autoFill="0" autoLine="0" autoPict="0">
                <anchor moveWithCells="1">
                  <from>
                    <xdr:col>4</xdr:col>
                    <xdr:colOff>99060</xdr:colOff>
                    <xdr:row>12</xdr:row>
                    <xdr:rowOff>228600</xdr:rowOff>
                  </from>
                  <to>
                    <xdr:col>4</xdr:col>
                    <xdr:colOff>289560</xdr:colOff>
                    <xdr:row>12</xdr:row>
                    <xdr:rowOff>411480</xdr:rowOff>
                  </to>
                </anchor>
              </controlPr>
            </control>
          </mc:Choice>
        </mc:AlternateContent>
        <mc:AlternateContent xmlns:mc="http://schemas.openxmlformats.org/markup-compatibility/2006">
          <mc:Choice Requires="x14">
            <control shapeId="14504" r:id="rId62" name="Option Button 168">
              <controlPr defaultSize="0" autoFill="0" autoLine="0" autoPict="0">
                <anchor moveWithCells="1">
                  <from>
                    <xdr:col>5</xdr:col>
                    <xdr:colOff>99060</xdr:colOff>
                    <xdr:row>12</xdr:row>
                    <xdr:rowOff>228600</xdr:rowOff>
                  </from>
                  <to>
                    <xdr:col>5</xdr:col>
                    <xdr:colOff>289560</xdr:colOff>
                    <xdr:row>12</xdr:row>
                    <xdr:rowOff>411480</xdr:rowOff>
                  </to>
                </anchor>
              </controlPr>
            </control>
          </mc:Choice>
        </mc:AlternateContent>
        <mc:AlternateContent xmlns:mc="http://schemas.openxmlformats.org/markup-compatibility/2006">
          <mc:Choice Requires="x14">
            <control shapeId="14505" r:id="rId63" name="Option Button 169">
              <controlPr defaultSize="0" autoFill="0" autoLine="0" autoPict="0">
                <anchor moveWithCells="1">
                  <from>
                    <xdr:col>6</xdr:col>
                    <xdr:colOff>99060</xdr:colOff>
                    <xdr:row>12</xdr:row>
                    <xdr:rowOff>228600</xdr:rowOff>
                  </from>
                  <to>
                    <xdr:col>6</xdr:col>
                    <xdr:colOff>289560</xdr:colOff>
                    <xdr:row>12</xdr:row>
                    <xdr:rowOff>411480</xdr:rowOff>
                  </to>
                </anchor>
              </controlPr>
            </control>
          </mc:Choice>
        </mc:AlternateContent>
        <mc:AlternateContent xmlns:mc="http://schemas.openxmlformats.org/markup-compatibility/2006">
          <mc:Choice Requires="x14">
            <control shapeId="14506" r:id="rId64" name="Option Button 170">
              <controlPr defaultSize="0" autoFill="0" autoLine="0" autoPict="0">
                <anchor moveWithCells="1">
                  <from>
                    <xdr:col>7</xdr:col>
                    <xdr:colOff>99060</xdr:colOff>
                    <xdr:row>12</xdr:row>
                    <xdr:rowOff>228600</xdr:rowOff>
                  </from>
                  <to>
                    <xdr:col>7</xdr:col>
                    <xdr:colOff>289560</xdr:colOff>
                    <xdr:row>12</xdr:row>
                    <xdr:rowOff>411480</xdr:rowOff>
                  </to>
                </anchor>
              </controlPr>
            </control>
          </mc:Choice>
        </mc:AlternateContent>
        <mc:AlternateContent xmlns:mc="http://schemas.openxmlformats.org/markup-compatibility/2006">
          <mc:Choice Requires="x14">
            <control shapeId="14507" r:id="rId65" name="Option Button 171">
              <controlPr defaultSize="0" autoFill="0" autoLine="0" autoPict="0">
                <anchor moveWithCells="1">
                  <from>
                    <xdr:col>2</xdr:col>
                    <xdr:colOff>99060</xdr:colOff>
                    <xdr:row>11</xdr:row>
                    <xdr:rowOff>68580</xdr:rowOff>
                  </from>
                  <to>
                    <xdr:col>2</xdr:col>
                    <xdr:colOff>289560</xdr:colOff>
                    <xdr:row>11</xdr:row>
                    <xdr:rowOff>251460</xdr:rowOff>
                  </to>
                </anchor>
              </controlPr>
            </control>
          </mc:Choice>
        </mc:AlternateContent>
        <mc:AlternateContent xmlns:mc="http://schemas.openxmlformats.org/markup-compatibility/2006">
          <mc:Choice Requires="x14">
            <control shapeId="14508" r:id="rId66" name="Group Box 172">
              <controlPr defaultSize="0" autoFill="0" autoPict="0" altText="">
                <anchor moveWithCells="1">
                  <from>
                    <xdr:col>2</xdr:col>
                    <xdr:colOff>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14509" r:id="rId67" name="Option Button 173">
              <controlPr defaultSize="0" autoFill="0" autoLine="0" autoPict="0">
                <anchor moveWithCells="1">
                  <from>
                    <xdr:col>3</xdr:col>
                    <xdr:colOff>99060</xdr:colOff>
                    <xdr:row>11</xdr:row>
                    <xdr:rowOff>68580</xdr:rowOff>
                  </from>
                  <to>
                    <xdr:col>3</xdr:col>
                    <xdr:colOff>289560</xdr:colOff>
                    <xdr:row>11</xdr:row>
                    <xdr:rowOff>251460</xdr:rowOff>
                  </to>
                </anchor>
              </controlPr>
            </control>
          </mc:Choice>
        </mc:AlternateContent>
        <mc:AlternateContent xmlns:mc="http://schemas.openxmlformats.org/markup-compatibility/2006">
          <mc:Choice Requires="x14">
            <control shapeId="14510" r:id="rId68" name="Option Button 174">
              <controlPr defaultSize="0" autoFill="0" autoLine="0" autoPict="0">
                <anchor moveWithCells="1">
                  <from>
                    <xdr:col>4</xdr:col>
                    <xdr:colOff>99060</xdr:colOff>
                    <xdr:row>11</xdr:row>
                    <xdr:rowOff>68580</xdr:rowOff>
                  </from>
                  <to>
                    <xdr:col>4</xdr:col>
                    <xdr:colOff>289560</xdr:colOff>
                    <xdr:row>11</xdr:row>
                    <xdr:rowOff>251460</xdr:rowOff>
                  </to>
                </anchor>
              </controlPr>
            </control>
          </mc:Choice>
        </mc:AlternateContent>
        <mc:AlternateContent xmlns:mc="http://schemas.openxmlformats.org/markup-compatibility/2006">
          <mc:Choice Requires="x14">
            <control shapeId="14511" r:id="rId69" name="Option Button 175">
              <controlPr defaultSize="0" autoFill="0" autoLine="0" autoPict="0">
                <anchor moveWithCells="1">
                  <from>
                    <xdr:col>5</xdr:col>
                    <xdr:colOff>99060</xdr:colOff>
                    <xdr:row>11</xdr:row>
                    <xdr:rowOff>68580</xdr:rowOff>
                  </from>
                  <to>
                    <xdr:col>5</xdr:col>
                    <xdr:colOff>289560</xdr:colOff>
                    <xdr:row>11</xdr:row>
                    <xdr:rowOff>251460</xdr:rowOff>
                  </to>
                </anchor>
              </controlPr>
            </control>
          </mc:Choice>
        </mc:AlternateContent>
        <mc:AlternateContent xmlns:mc="http://schemas.openxmlformats.org/markup-compatibility/2006">
          <mc:Choice Requires="x14">
            <control shapeId="14512" r:id="rId70" name="Option Button 176">
              <controlPr defaultSize="0" autoFill="0" autoLine="0" autoPict="0">
                <anchor moveWithCells="1">
                  <from>
                    <xdr:col>6</xdr:col>
                    <xdr:colOff>99060</xdr:colOff>
                    <xdr:row>11</xdr:row>
                    <xdr:rowOff>68580</xdr:rowOff>
                  </from>
                  <to>
                    <xdr:col>6</xdr:col>
                    <xdr:colOff>289560</xdr:colOff>
                    <xdr:row>11</xdr:row>
                    <xdr:rowOff>251460</xdr:rowOff>
                  </to>
                </anchor>
              </controlPr>
            </control>
          </mc:Choice>
        </mc:AlternateContent>
        <mc:AlternateContent xmlns:mc="http://schemas.openxmlformats.org/markup-compatibility/2006">
          <mc:Choice Requires="x14">
            <control shapeId="14513" r:id="rId71" name="Option Button 177">
              <controlPr defaultSize="0" autoFill="0" autoLine="0" autoPict="0">
                <anchor moveWithCells="1">
                  <from>
                    <xdr:col>7</xdr:col>
                    <xdr:colOff>99060</xdr:colOff>
                    <xdr:row>11</xdr:row>
                    <xdr:rowOff>68580</xdr:rowOff>
                  </from>
                  <to>
                    <xdr:col>7</xdr:col>
                    <xdr:colOff>289560</xdr:colOff>
                    <xdr:row>11</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BDC9CD"/>
  </sheetPr>
  <dimension ref="A2:W35"/>
  <sheetViews>
    <sheetView showGridLines="0" zoomScaleNormal="100" workbookViewId="0">
      <selection activeCell="I6" sqref="I6"/>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19" width="11.44140625" style="52"/>
    <col min="20" max="22" width="11.5546875" style="50"/>
    <col min="23" max="23" width="11.5546875" style="23"/>
  </cols>
  <sheetData>
    <row r="2" spans="1:17" ht="21.6" thickBot="1" x14ac:dyDescent="0.45">
      <c r="B2" s="37" t="s">
        <v>38</v>
      </c>
      <c r="C2" s="38"/>
      <c r="D2" s="38"/>
      <c r="E2" s="38"/>
      <c r="F2" s="38"/>
      <c r="G2" s="38"/>
      <c r="H2" s="38"/>
      <c r="I2" s="38"/>
      <c r="J2" s="38"/>
      <c r="M2" s="51"/>
    </row>
    <row r="3" spans="1:17" ht="15.6" thickTop="1" thickBot="1" x14ac:dyDescent="0.35">
      <c r="A3" s="64"/>
      <c r="C3" s="85"/>
      <c r="D3" s="80"/>
      <c r="E3" s="80"/>
      <c r="F3" s="85"/>
      <c r="G3" s="85"/>
      <c r="H3" s="85"/>
      <c r="I3" s="85"/>
      <c r="J3" s="85"/>
      <c r="M3" s="100"/>
    </row>
    <row r="4" spans="1:17" ht="87" customHeight="1" x14ac:dyDescent="0.3">
      <c r="B4" s="339" t="s">
        <v>7</v>
      </c>
      <c r="C4" s="115" t="s">
        <v>17</v>
      </c>
      <c r="D4" s="116" t="s">
        <v>68</v>
      </c>
      <c r="E4" s="116" t="s">
        <v>69</v>
      </c>
      <c r="F4" s="116" t="s">
        <v>70</v>
      </c>
      <c r="G4" s="116" t="s">
        <v>71</v>
      </c>
      <c r="H4" s="117"/>
      <c r="I4" s="331" t="s">
        <v>26</v>
      </c>
      <c r="J4" s="333" t="s">
        <v>25</v>
      </c>
      <c r="M4" s="335" t="s">
        <v>27</v>
      </c>
      <c r="N4" s="335" t="s">
        <v>16</v>
      </c>
      <c r="O4" s="336" t="s">
        <v>28</v>
      </c>
      <c r="P4" s="328" t="s">
        <v>73</v>
      </c>
      <c r="Q4" s="328" t="s">
        <v>72</v>
      </c>
    </row>
    <row r="5" spans="1:17" ht="15.75" customHeight="1" thickBot="1" x14ac:dyDescent="0.35">
      <c r="B5" s="343"/>
      <c r="C5" s="154">
        <v>1</v>
      </c>
      <c r="D5" s="155">
        <v>2</v>
      </c>
      <c r="E5" s="155">
        <v>3</v>
      </c>
      <c r="F5" s="155">
        <v>4</v>
      </c>
      <c r="G5" s="155">
        <v>5</v>
      </c>
      <c r="H5" s="156" t="s">
        <v>15</v>
      </c>
      <c r="I5" s="332"/>
      <c r="J5" s="334"/>
      <c r="M5" s="335"/>
      <c r="N5" s="335"/>
      <c r="O5" s="336"/>
      <c r="P5" s="328"/>
      <c r="Q5" s="328"/>
    </row>
    <row r="6" spans="1:17" ht="26.4" x14ac:dyDescent="0.3">
      <c r="B6" s="153" t="s">
        <v>47</v>
      </c>
      <c r="C6" s="65"/>
      <c r="D6" s="66"/>
      <c r="E6" s="66"/>
      <c r="F6" s="66"/>
      <c r="G6" s="66"/>
      <c r="H6" s="157"/>
      <c r="I6" s="145"/>
      <c r="J6" s="67"/>
      <c r="K6" s="111">
        <f>H6</f>
        <v>0</v>
      </c>
      <c r="L6" s="101" t="str">
        <f>IF(K6=6,"0",IF(K6=0,"-",K6))</f>
        <v>-</v>
      </c>
      <c r="M6" s="102" t="str">
        <f t="shared" ref="M6:M10" si="0">IF(ISTEXT(B6),IFERROR(VLOOKUP(I6,Relevanz_fur_Unternehmen,2,0),""),"")</f>
        <v/>
      </c>
      <c r="N6" s="103" t="str">
        <f>IFERROR(L6*M6,"-")</f>
        <v>-</v>
      </c>
      <c r="O6" s="103" t="str">
        <f t="shared" ref="O6:O10" si="1">IFERROR(IF((M6*L6)&gt;0,"ja","nein"),"")</f>
        <v/>
      </c>
      <c r="P6" s="104">
        <f>IF(K6&gt;0,ISNUMBER(K6)*ISTEXT(I6),0)</f>
        <v>0</v>
      </c>
      <c r="Q6" s="104" t="str">
        <f t="shared" ref="Q6:Q10" si="2">IF(ISNUMBER(K6),IF(K6&gt;0,"x",""),"")</f>
        <v/>
      </c>
    </row>
    <row r="7" spans="1:17" ht="26.4" x14ac:dyDescent="0.3">
      <c r="B7" s="140" t="s">
        <v>48</v>
      </c>
      <c r="C7" s="143"/>
      <c r="D7" s="138"/>
      <c r="E7" s="138"/>
      <c r="F7" s="138"/>
      <c r="G7" s="138"/>
      <c r="H7" s="144"/>
      <c r="I7" s="141"/>
      <c r="J7" s="32"/>
      <c r="K7" s="111">
        <f t="shared" ref="K7:K10" si="3">H7</f>
        <v>0</v>
      </c>
      <c r="L7" s="101" t="str">
        <f t="shared" ref="L7:L10" si="4">IF(K7=6,"0",IF(K7=0,"-",K7))</f>
        <v>-</v>
      </c>
      <c r="M7" s="102" t="str">
        <f t="shared" si="0"/>
        <v/>
      </c>
      <c r="N7" s="103" t="str">
        <f t="shared" ref="N7:N10" si="5">IFERROR(L7*M7,"-")</f>
        <v>-</v>
      </c>
      <c r="O7" s="103" t="str">
        <f t="shared" si="1"/>
        <v/>
      </c>
      <c r="P7" s="104">
        <f t="shared" ref="P7:P10" si="6">IF(K7&gt;0,ISNUMBER(K7)*ISTEXT(I7),0)</f>
        <v>0</v>
      </c>
      <c r="Q7" s="104" t="str">
        <f t="shared" si="2"/>
        <v/>
      </c>
    </row>
    <row r="8" spans="1:17" ht="26.4" x14ac:dyDescent="0.3">
      <c r="B8" s="168" t="s">
        <v>49</v>
      </c>
      <c r="C8" s="73"/>
      <c r="D8" s="74"/>
      <c r="E8" s="74"/>
      <c r="F8" s="74"/>
      <c r="G8" s="74"/>
      <c r="H8" s="110"/>
      <c r="I8" s="141"/>
      <c r="J8" s="36"/>
      <c r="K8" s="111">
        <f t="shared" si="3"/>
        <v>0</v>
      </c>
      <c r="L8" s="101" t="str">
        <f t="shared" si="4"/>
        <v>-</v>
      </c>
      <c r="M8" s="102" t="str">
        <f t="shared" si="0"/>
        <v/>
      </c>
      <c r="N8" s="103" t="str">
        <f t="shared" si="5"/>
        <v>-</v>
      </c>
      <c r="O8" s="103" t="str">
        <f t="shared" si="1"/>
        <v/>
      </c>
      <c r="P8" s="104">
        <f t="shared" si="6"/>
        <v>0</v>
      </c>
      <c r="Q8" s="104" t="str">
        <f t="shared" si="2"/>
        <v/>
      </c>
    </row>
    <row r="9" spans="1:17" ht="39.6" x14ac:dyDescent="0.3">
      <c r="B9" s="140" t="s">
        <v>139</v>
      </c>
      <c r="C9" s="143"/>
      <c r="D9" s="138"/>
      <c r="E9" s="138"/>
      <c r="F9" s="138"/>
      <c r="G9" s="138"/>
      <c r="H9" s="144"/>
      <c r="I9" s="141"/>
      <c r="J9" s="32"/>
      <c r="K9" s="111">
        <f t="shared" si="3"/>
        <v>0</v>
      </c>
      <c r="L9" s="101" t="str">
        <f t="shared" si="4"/>
        <v>-</v>
      </c>
      <c r="M9" s="102" t="str">
        <f t="shared" si="0"/>
        <v/>
      </c>
      <c r="N9" s="103" t="str">
        <f t="shared" si="5"/>
        <v>-</v>
      </c>
      <c r="O9" s="103" t="str">
        <f t="shared" si="1"/>
        <v/>
      </c>
      <c r="P9" s="104">
        <f t="shared" si="6"/>
        <v>0</v>
      </c>
      <c r="Q9" s="104" t="str">
        <f t="shared" si="2"/>
        <v/>
      </c>
    </row>
    <row r="10" spans="1:17" ht="26.4" x14ac:dyDescent="0.3">
      <c r="B10" s="139" t="s">
        <v>144</v>
      </c>
      <c r="C10" s="143"/>
      <c r="D10" s="138"/>
      <c r="E10" s="138"/>
      <c r="F10" s="138"/>
      <c r="G10" s="138"/>
      <c r="H10" s="144"/>
      <c r="I10" s="141"/>
      <c r="J10" s="36"/>
      <c r="K10" s="111">
        <f t="shared" si="3"/>
        <v>0</v>
      </c>
      <c r="L10" s="101" t="str">
        <f t="shared" si="4"/>
        <v>-</v>
      </c>
      <c r="M10" s="102" t="str">
        <f t="shared" si="0"/>
        <v/>
      </c>
      <c r="N10" s="103" t="str">
        <f t="shared" si="5"/>
        <v>-</v>
      </c>
      <c r="O10" s="103" t="str">
        <f t="shared" si="1"/>
        <v/>
      </c>
      <c r="P10" s="104">
        <f t="shared" si="6"/>
        <v>0</v>
      </c>
      <c r="Q10" s="104" t="str">
        <f t="shared" si="2"/>
        <v/>
      </c>
    </row>
    <row r="11" spans="1:17" ht="26.4" x14ac:dyDescent="0.3">
      <c r="B11" s="165" t="s">
        <v>140</v>
      </c>
      <c r="C11" s="143"/>
      <c r="D11" s="138"/>
      <c r="E11" s="138"/>
      <c r="F11" s="138"/>
      <c r="G11" s="138"/>
      <c r="H11" s="144"/>
      <c r="I11" s="141"/>
      <c r="J11" s="32"/>
      <c r="K11" s="111">
        <f t="shared" ref="K11" si="7">H11</f>
        <v>0</v>
      </c>
      <c r="L11" s="101" t="str">
        <f t="shared" ref="L11" si="8">IF(K11=6,"0",IF(K11=0,"-",K11))</f>
        <v>-</v>
      </c>
      <c r="M11" s="102" t="str">
        <f t="shared" ref="M11" si="9">IF(ISTEXT(B11),IFERROR(VLOOKUP(I11,Relevanz_fur_Unternehmen,2,0),""),"")</f>
        <v/>
      </c>
      <c r="N11" s="103" t="str">
        <f t="shared" ref="N11" si="10">IFERROR(L11*M11,"-")</f>
        <v>-</v>
      </c>
      <c r="O11" s="103" t="str">
        <f t="shared" ref="O11" si="11">IFERROR(IF((M11*L11)&gt;0,"ja","nein"),"")</f>
        <v/>
      </c>
      <c r="P11" s="104">
        <f t="shared" ref="P11" si="12">IF(K11&gt;0,ISNUMBER(K11)*ISTEXT(I11),0)</f>
        <v>0</v>
      </c>
      <c r="Q11" s="104" t="str">
        <f t="shared" ref="Q11" si="13">IF(ISNUMBER(K11),IF(K11&gt;0,"x",""),"")</f>
        <v/>
      </c>
    </row>
    <row r="12" spans="1:17" ht="39.6" x14ac:dyDescent="0.3">
      <c r="B12" s="163" t="s">
        <v>141</v>
      </c>
      <c r="C12" s="143"/>
      <c r="D12" s="138"/>
      <c r="E12" s="138"/>
      <c r="F12" s="138"/>
      <c r="G12" s="138"/>
      <c r="H12" s="144"/>
      <c r="I12" s="141"/>
      <c r="J12" s="36"/>
      <c r="K12" s="111">
        <f t="shared" ref="K12:K14" si="14">H12</f>
        <v>0</v>
      </c>
      <c r="L12" s="101" t="str">
        <f t="shared" ref="L12:L14" si="15">IF(K12=6,"0",IF(K12=0,"-",K12))</f>
        <v>-</v>
      </c>
      <c r="M12" s="102" t="str">
        <f t="shared" ref="M12:M14" si="16">IF(ISTEXT(B12),IFERROR(VLOOKUP(I12,Relevanz_fur_Unternehmen,2,0),""),"")</f>
        <v/>
      </c>
      <c r="N12" s="103" t="str">
        <f t="shared" ref="N12:N14" si="17">IFERROR(L12*M12,"-")</f>
        <v>-</v>
      </c>
      <c r="O12" s="103" t="str">
        <f t="shared" ref="O12:O14" si="18">IFERROR(IF((M12*L12)&gt;0,"ja","nein"),"")</f>
        <v/>
      </c>
      <c r="P12" s="104">
        <f t="shared" ref="P12:P14" si="19">IF(K12&gt;0,ISNUMBER(K12)*ISTEXT(I12),0)</f>
        <v>0</v>
      </c>
      <c r="Q12" s="104" t="str">
        <f t="shared" ref="Q12:Q14" si="20">IF(ISNUMBER(K12),IF(K12&gt;0,"x",""),"")</f>
        <v/>
      </c>
    </row>
    <row r="13" spans="1:17" ht="26.4" x14ac:dyDescent="0.3">
      <c r="B13" s="165" t="s">
        <v>142</v>
      </c>
      <c r="C13" s="143"/>
      <c r="D13" s="138"/>
      <c r="E13" s="138"/>
      <c r="F13" s="138"/>
      <c r="G13" s="138"/>
      <c r="H13" s="144"/>
      <c r="I13" s="141"/>
      <c r="J13" s="32"/>
      <c r="K13" s="111">
        <f t="shared" si="14"/>
        <v>0</v>
      </c>
      <c r="L13" s="101" t="str">
        <f t="shared" si="15"/>
        <v>-</v>
      </c>
      <c r="M13" s="102" t="str">
        <f t="shared" si="16"/>
        <v/>
      </c>
      <c r="N13" s="103" t="str">
        <f t="shared" si="17"/>
        <v>-</v>
      </c>
      <c r="O13" s="103" t="str">
        <f t="shared" si="18"/>
        <v/>
      </c>
      <c r="P13" s="104">
        <f t="shared" si="19"/>
        <v>0</v>
      </c>
      <c r="Q13" s="104" t="str">
        <f t="shared" si="20"/>
        <v/>
      </c>
    </row>
    <row r="14" spans="1:17" ht="53.4" thickBot="1" x14ac:dyDescent="0.35">
      <c r="B14" s="280" t="s">
        <v>143</v>
      </c>
      <c r="C14" s="160"/>
      <c r="D14" s="158"/>
      <c r="E14" s="158"/>
      <c r="F14" s="158"/>
      <c r="G14" s="158"/>
      <c r="H14" s="159"/>
      <c r="I14" s="142"/>
      <c r="J14" s="33"/>
      <c r="K14" s="111">
        <f t="shared" si="14"/>
        <v>0</v>
      </c>
      <c r="L14" s="101" t="str">
        <f t="shared" si="15"/>
        <v>-</v>
      </c>
      <c r="M14" s="102" t="str">
        <f t="shared" si="16"/>
        <v/>
      </c>
      <c r="N14" s="103" t="str">
        <f t="shared" si="17"/>
        <v>-</v>
      </c>
      <c r="O14" s="103" t="str">
        <f t="shared" si="18"/>
        <v/>
      </c>
      <c r="P14" s="104">
        <f t="shared" si="19"/>
        <v>0</v>
      </c>
      <c r="Q14" s="104" t="str">
        <f t="shared" si="20"/>
        <v/>
      </c>
    </row>
    <row r="15" spans="1:17" x14ac:dyDescent="0.3">
      <c r="B15" s="21"/>
      <c r="C15" s="80"/>
      <c r="D15" s="80"/>
      <c r="E15" s="80"/>
      <c r="F15" s="80"/>
      <c r="G15" s="80"/>
      <c r="H15" s="80"/>
      <c r="I15" s="64"/>
      <c r="J15" s="64"/>
      <c r="P15" s="104"/>
    </row>
    <row r="16" spans="1:17" x14ac:dyDescent="0.3">
      <c r="B16" s="4" t="s">
        <v>29</v>
      </c>
      <c r="C16" s="41" t="str">
        <f>IFERROR(SUMIF(O6:O14,"ja",N6:N14)/SUMIF(O6:O14,"ja",M6:M14),"-")</f>
        <v>-</v>
      </c>
      <c r="D16" s="40" t="str">
        <f>"("&amp;IFERROR(VLOOKUP(ROUND(C16,0),Einstufung,2),"-")&amp;")"</f>
        <v>(-)</v>
      </c>
      <c r="E16" s="42"/>
      <c r="F16" s="80"/>
      <c r="G16" s="80"/>
      <c r="H16" s="80"/>
      <c r="I16" s="3"/>
      <c r="J16" s="24"/>
    </row>
    <row r="17" spans="2:10" x14ac:dyDescent="0.3">
      <c r="B17" s="5">
        <f>SUM(P6:P14)/COUNT(P6:P14)</f>
        <v>0</v>
      </c>
      <c r="C17" s="43"/>
      <c r="D17" s="82"/>
      <c r="E17" s="44"/>
      <c r="F17" s="83"/>
      <c r="G17" s="83"/>
      <c r="H17" s="83"/>
      <c r="I17" s="45"/>
      <c r="J17" s="1"/>
    </row>
    <row r="18" spans="2:10" x14ac:dyDescent="0.3">
      <c r="C18" s="46"/>
      <c r="D18" s="47"/>
      <c r="E18" s="48"/>
      <c r="F18" s="83"/>
      <c r="G18" s="83"/>
      <c r="H18" s="83"/>
      <c r="I18" s="83"/>
      <c r="J18" s="1"/>
    </row>
    <row r="19" spans="2:10" x14ac:dyDescent="0.3">
      <c r="B19" s="164"/>
      <c r="C19" s="83"/>
      <c r="D19" s="83"/>
      <c r="E19" s="83"/>
      <c r="F19" s="83"/>
      <c r="G19" s="83"/>
      <c r="H19" s="83"/>
      <c r="I19" s="83"/>
      <c r="J19" s="132"/>
    </row>
    <row r="20" spans="2:10" x14ac:dyDescent="0.3">
      <c r="B20" s="164"/>
      <c r="C20" s="83"/>
      <c r="D20" s="83"/>
      <c r="E20" s="83"/>
      <c r="F20" s="83"/>
      <c r="G20" s="83"/>
      <c r="H20" s="83"/>
      <c r="I20" s="83"/>
      <c r="J20" s="132"/>
    </row>
    <row r="21" spans="2:10" x14ac:dyDescent="0.3">
      <c r="C21" s="84"/>
      <c r="D21" s="84"/>
      <c r="E21" s="84"/>
      <c r="F21" s="84"/>
      <c r="G21" s="84"/>
      <c r="H21" s="84"/>
      <c r="I21" s="84"/>
      <c r="J21" s="132"/>
    </row>
    <row r="22" spans="2:10" x14ac:dyDescent="0.3">
      <c r="C22" s="64"/>
      <c r="D22" s="64"/>
      <c r="E22" s="64"/>
      <c r="F22" s="64"/>
      <c r="G22" s="64"/>
      <c r="H22" s="64"/>
      <c r="I22" s="64"/>
      <c r="J22" s="64"/>
    </row>
    <row r="23" spans="2:10" x14ac:dyDescent="0.3">
      <c r="C23" s="64"/>
      <c r="D23" s="64"/>
      <c r="E23" s="64"/>
      <c r="F23" s="64"/>
      <c r="G23" s="64"/>
      <c r="H23" s="64"/>
      <c r="I23" s="64"/>
      <c r="J23" s="64"/>
    </row>
    <row r="24" spans="2:10" x14ac:dyDescent="0.3">
      <c r="C24" s="64"/>
      <c r="D24" s="64"/>
      <c r="E24" s="64"/>
      <c r="F24" s="64"/>
      <c r="G24" s="64"/>
      <c r="H24" s="64"/>
      <c r="I24" s="64"/>
      <c r="J24" s="64"/>
    </row>
    <row r="25" spans="2:10" x14ac:dyDescent="0.3">
      <c r="C25" s="64"/>
      <c r="D25" s="64"/>
      <c r="E25" s="64"/>
      <c r="F25" s="64"/>
      <c r="G25" s="64"/>
      <c r="H25" s="64"/>
      <c r="I25" s="64"/>
      <c r="J25" s="64"/>
    </row>
    <row r="26" spans="2:10" x14ac:dyDescent="0.3">
      <c r="C26" s="64"/>
      <c r="D26" s="64"/>
      <c r="E26" s="64"/>
      <c r="F26" s="64"/>
      <c r="G26" s="64"/>
      <c r="H26" s="64"/>
      <c r="I26" s="64"/>
      <c r="J26" s="64"/>
    </row>
    <row r="27" spans="2:10" x14ac:dyDescent="0.3">
      <c r="C27" s="64"/>
      <c r="D27" s="64"/>
      <c r="E27" s="64"/>
      <c r="F27" s="64"/>
      <c r="G27" s="64"/>
      <c r="H27" s="64"/>
      <c r="I27" s="64"/>
      <c r="J27" s="64"/>
    </row>
    <row r="28" spans="2:10" x14ac:dyDescent="0.3">
      <c r="C28" s="64"/>
      <c r="D28" s="64"/>
      <c r="E28" s="64"/>
      <c r="F28" s="64"/>
      <c r="G28" s="64"/>
      <c r="H28" s="64"/>
      <c r="I28" s="64"/>
      <c r="J28" s="64"/>
    </row>
    <row r="29" spans="2:10" x14ac:dyDescent="0.3">
      <c r="C29" s="64"/>
      <c r="D29" s="64"/>
      <c r="E29" s="64"/>
      <c r="F29" s="64"/>
      <c r="G29" s="64"/>
      <c r="H29" s="64"/>
      <c r="I29" s="64"/>
      <c r="J29" s="64"/>
    </row>
    <row r="30" spans="2:10" x14ac:dyDescent="0.3">
      <c r="C30" s="64"/>
      <c r="D30" s="64"/>
      <c r="E30" s="64"/>
      <c r="F30" s="64"/>
      <c r="G30" s="64"/>
      <c r="H30" s="64"/>
      <c r="I30" s="64"/>
      <c r="J30" s="64"/>
    </row>
    <row r="31" spans="2:10" x14ac:dyDescent="0.3">
      <c r="C31" s="64"/>
      <c r="D31" s="64"/>
      <c r="E31" s="64"/>
      <c r="F31" s="64"/>
      <c r="G31" s="64"/>
      <c r="H31" s="64"/>
      <c r="I31" s="64"/>
      <c r="J31" s="64"/>
    </row>
    <row r="32" spans="2:10" x14ac:dyDescent="0.3">
      <c r="C32" s="64"/>
      <c r="D32" s="64"/>
      <c r="E32" s="64"/>
      <c r="F32" s="64"/>
      <c r="G32" s="64"/>
      <c r="H32" s="64"/>
      <c r="I32" s="64"/>
      <c r="J32" s="64"/>
    </row>
    <row r="33" spans="3:10" x14ac:dyDescent="0.3">
      <c r="C33" s="64"/>
      <c r="D33" s="64"/>
      <c r="E33" s="64"/>
      <c r="F33" s="64"/>
      <c r="G33" s="64"/>
      <c r="H33" s="64"/>
      <c r="I33" s="64"/>
      <c r="J33" s="64"/>
    </row>
    <row r="34" spans="3:10" x14ac:dyDescent="0.3">
      <c r="C34" s="64"/>
      <c r="D34" s="64"/>
      <c r="E34" s="64"/>
      <c r="F34" s="64"/>
      <c r="G34" s="64"/>
      <c r="H34" s="64"/>
      <c r="I34" s="64"/>
      <c r="J34" s="64"/>
    </row>
    <row r="35" spans="3:10" x14ac:dyDescent="0.3">
      <c r="C35" s="64"/>
      <c r="D35" s="64"/>
      <c r="E35" s="64"/>
      <c r="F35" s="64"/>
      <c r="G35" s="64"/>
      <c r="H35" s="64"/>
      <c r="I35" s="64"/>
      <c r="J35" s="64"/>
    </row>
  </sheetData>
  <sheetProtection password="FABD" sheet="1" objects="1" scenarios="1" selectLockedCells="1"/>
  <mergeCells count="8">
    <mergeCell ref="P4:P5"/>
    <mergeCell ref="Q4:Q5"/>
    <mergeCell ref="N4:N5"/>
    <mergeCell ref="O4:O5"/>
    <mergeCell ref="B4:B5"/>
    <mergeCell ref="I4:I5"/>
    <mergeCell ref="J4:J5"/>
    <mergeCell ref="M4:M5"/>
  </mergeCells>
  <conditionalFormatting sqref="C6:H9">
    <cfRule type="expression" dxfId="126" priority="39">
      <formula>$P6=0</formula>
    </cfRule>
    <cfRule type="expression" dxfId="125" priority="40">
      <formula>$P6=1</formula>
    </cfRule>
  </conditionalFormatting>
  <conditionalFormatting sqref="I6:I9">
    <cfRule type="expression" dxfId="124" priority="37">
      <formula>$N6=0</formula>
    </cfRule>
    <cfRule type="expression" dxfId="123" priority="38">
      <formula>$N6=1</formula>
    </cfRule>
  </conditionalFormatting>
  <conditionalFormatting sqref="I6:I9">
    <cfRule type="cellIs" dxfId="122" priority="33" operator="equal">
      <formula>"hoch"</formula>
    </cfRule>
    <cfRule type="cellIs" dxfId="121" priority="34" operator="equal">
      <formula>"mittel"</formula>
    </cfRule>
    <cfRule type="cellIs" dxfId="120" priority="35" operator="equal">
      <formula>"gering"</formula>
    </cfRule>
    <cfRule type="cellIs" dxfId="119" priority="36" operator="equal">
      <formula>"nicht relevant"</formula>
    </cfRule>
  </conditionalFormatting>
  <conditionalFormatting sqref="C12:H14">
    <cfRule type="expression" dxfId="118" priority="31">
      <formula>$P12=0</formula>
    </cfRule>
    <cfRule type="expression" dxfId="117" priority="32">
      <formula>$P12=1</formula>
    </cfRule>
  </conditionalFormatting>
  <conditionalFormatting sqref="I12:I14">
    <cfRule type="expression" dxfId="116" priority="29">
      <formula>$N12=0</formula>
    </cfRule>
    <cfRule type="expression" dxfId="115" priority="30">
      <formula>$N12=1</formula>
    </cfRule>
  </conditionalFormatting>
  <conditionalFormatting sqref="I12:I14">
    <cfRule type="cellIs" dxfId="114" priority="25" operator="equal">
      <formula>"hoch"</formula>
    </cfRule>
    <cfRule type="cellIs" dxfId="113" priority="26" operator="equal">
      <formula>"mittel"</formula>
    </cfRule>
    <cfRule type="cellIs" dxfId="112" priority="27" operator="equal">
      <formula>"gering"</formula>
    </cfRule>
    <cfRule type="cellIs" dxfId="111" priority="28" operator="equal">
      <formula>"nicht relevant"</formula>
    </cfRule>
  </conditionalFormatting>
  <conditionalFormatting sqref="C11:H11">
    <cfRule type="expression" dxfId="110" priority="23">
      <formula>$P11=0</formula>
    </cfRule>
    <cfRule type="expression" dxfId="109" priority="24">
      <formula>$P11=1</formula>
    </cfRule>
  </conditionalFormatting>
  <conditionalFormatting sqref="I11">
    <cfRule type="expression" dxfId="108" priority="21">
      <formula>$N11=0</formula>
    </cfRule>
    <cfRule type="expression" dxfId="107" priority="22">
      <formula>$N11=1</formula>
    </cfRule>
  </conditionalFormatting>
  <conditionalFormatting sqref="I11">
    <cfRule type="cellIs" dxfId="106" priority="17" operator="equal">
      <formula>"hoch"</formula>
    </cfRule>
    <cfRule type="cellIs" dxfId="105" priority="18" operator="equal">
      <formula>"mittel"</formula>
    </cfRule>
    <cfRule type="cellIs" dxfId="104" priority="19" operator="equal">
      <formula>"gering"</formula>
    </cfRule>
    <cfRule type="cellIs" dxfId="103" priority="20" operator="equal">
      <formula>"nicht relevant"</formula>
    </cfRule>
  </conditionalFormatting>
  <conditionalFormatting sqref="C10:H10">
    <cfRule type="expression" dxfId="102" priority="15">
      <formula>$P10=0</formula>
    </cfRule>
    <cfRule type="expression" dxfId="101" priority="16">
      <formula>$P10=1</formula>
    </cfRule>
  </conditionalFormatting>
  <conditionalFormatting sqref="I10">
    <cfRule type="expression" dxfId="100" priority="13">
      <formula>$N10=0</formula>
    </cfRule>
    <cfRule type="expression" dxfId="99" priority="14">
      <formula>$N10=1</formula>
    </cfRule>
  </conditionalFormatting>
  <conditionalFormatting sqref="I10">
    <cfRule type="cellIs" dxfId="98" priority="9" operator="equal">
      <formula>"hoch"</formula>
    </cfRule>
    <cfRule type="cellIs" dxfId="97" priority="10" operator="equal">
      <formula>"mittel"</formula>
    </cfRule>
    <cfRule type="cellIs" dxfId="96" priority="11" operator="equal">
      <formula>"gering"</formula>
    </cfRule>
    <cfRule type="cellIs" dxfId="95" priority="12" operator="equal">
      <formula>"nicht relevant"</formula>
    </cfRule>
  </conditionalFormatting>
  <dataValidations count="1">
    <dataValidation type="list" allowBlank="1" showInputMessage="1" showErrorMessage="1" sqref="I6:I14">
      <formula1>Relevanz</formula1>
    </dataValidation>
  </dataValidation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5421" r:id="rId4" name="Group Box 61">
              <controlPr defaultSize="0" autoFill="0" autoPict="0">
                <anchor moveWithCells="1">
                  <from>
                    <xdr:col>2</xdr:col>
                    <xdr:colOff>0</xdr:colOff>
                    <xdr:row>14</xdr:row>
                    <xdr:rowOff>0</xdr:rowOff>
                  </from>
                  <to>
                    <xdr:col>8</xdr:col>
                    <xdr:colOff>0</xdr:colOff>
                    <xdr:row>18</xdr:row>
                    <xdr:rowOff>106680</xdr:rowOff>
                  </to>
                </anchor>
              </controlPr>
            </control>
          </mc:Choice>
        </mc:AlternateContent>
        <mc:AlternateContent xmlns:mc="http://schemas.openxmlformats.org/markup-compatibility/2006">
          <mc:Choice Requires="x14">
            <control shapeId="15428" r:id="rId5" name="Group Box 68">
              <controlPr defaultSize="0" autoFill="0" autoPict="0" altText="">
                <anchor moveWithCells="1">
                  <from>
                    <xdr:col>2</xdr:col>
                    <xdr:colOff>0</xdr:colOff>
                    <xdr:row>8</xdr:row>
                    <xdr:rowOff>487680</xdr:rowOff>
                  </from>
                  <to>
                    <xdr:col>8</xdr:col>
                    <xdr:colOff>0</xdr:colOff>
                    <xdr:row>11</xdr:row>
                    <xdr:rowOff>175260</xdr:rowOff>
                  </to>
                </anchor>
              </controlPr>
            </control>
          </mc:Choice>
        </mc:AlternateContent>
        <mc:AlternateContent xmlns:mc="http://schemas.openxmlformats.org/markup-compatibility/2006">
          <mc:Choice Requires="x14">
            <control shapeId="15434" r:id="rId6" name="Option Button 74">
              <controlPr defaultSize="0" autoFill="0" autoLine="0" autoPict="0">
                <anchor moveWithCells="1">
                  <from>
                    <xdr:col>2</xdr:col>
                    <xdr:colOff>83820</xdr:colOff>
                    <xdr:row>5</xdr:row>
                    <xdr:rowOff>99060</xdr:rowOff>
                  </from>
                  <to>
                    <xdr:col>2</xdr:col>
                    <xdr:colOff>274320</xdr:colOff>
                    <xdr:row>5</xdr:row>
                    <xdr:rowOff>274320</xdr:rowOff>
                  </to>
                </anchor>
              </controlPr>
            </control>
          </mc:Choice>
        </mc:AlternateContent>
        <mc:AlternateContent xmlns:mc="http://schemas.openxmlformats.org/markup-compatibility/2006">
          <mc:Choice Requires="x14">
            <control shapeId="15435" r:id="rId7" name="Group Box 75">
              <controlPr defaultSize="0" autoFill="0" autoPict="0" altText="">
                <anchor moveWithCells="1">
                  <from>
                    <xdr:col>2</xdr:col>
                    <xdr:colOff>0</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15436" r:id="rId8" name="Option Button 76">
              <controlPr defaultSize="0" autoFill="0" autoLine="0" autoPict="0">
                <anchor moveWithCells="1">
                  <from>
                    <xdr:col>3</xdr:col>
                    <xdr:colOff>83820</xdr:colOff>
                    <xdr:row>5</xdr:row>
                    <xdr:rowOff>99060</xdr:rowOff>
                  </from>
                  <to>
                    <xdr:col>3</xdr:col>
                    <xdr:colOff>274320</xdr:colOff>
                    <xdr:row>5</xdr:row>
                    <xdr:rowOff>274320</xdr:rowOff>
                  </to>
                </anchor>
              </controlPr>
            </control>
          </mc:Choice>
        </mc:AlternateContent>
        <mc:AlternateContent xmlns:mc="http://schemas.openxmlformats.org/markup-compatibility/2006">
          <mc:Choice Requires="x14">
            <control shapeId="15437" r:id="rId9" name="Option Button 77">
              <controlPr defaultSize="0" autoFill="0" autoLine="0" autoPict="0">
                <anchor moveWithCells="1">
                  <from>
                    <xdr:col>4</xdr:col>
                    <xdr:colOff>83820</xdr:colOff>
                    <xdr:row>5</xdr:row>
                    <xdr:rowOff>99060</xdr:rowOff>
                  </from>
                  <to>
                    <xdr:col>4</xdr:col>
                    <xdr:colOff>274320</xdr:colOff>
                    <xdr:row>5</xdr:row>
                    <xdr:rowOff>274320</xdr:rowOff>
                  </to>
                </anchor>
              </controlPr>
            </control>
          </mc:Choice>
        </mc:AlternateContent>
        <mc:AlternateContent xmlns:mc="http://schemas.openxmlformats.org/markup-compatibility/2006">
          <mc:Choice Requires="x14">
            <control shapeId="15438" r:id="rId10" name="Option Button 78">
              <controlPr defaultSize="0" autoFill="0" autoLine="0" autoPict="0">
                <anchor moveWithCells="1">
                  <from>
                    <xdr:col>5</xdr:col>
                    <xdr:colOff>83820</xdr:colOff>
                    <xdr:row>5</xdr:row>
                    <xdr:rowOff>99060</xdr:rowOff>
                  </from>
                  <to>
                    <xdr:col>5</xdr:col>
                    <xdr:colOff>274320</xdr:colOff>
                    <xdr:row>5</xdr:row>
                    <xdr:rowOff>274320</xdr:rowOff>
                  </to>
                </anchor>
              </controlPr>
            </control>
          </mc:Choice>
        </mc:AlternateContent>
        <mc:AlternateContent xmlns:mc="http://schemas.openxmlformats.org/markup-compatibility/2006">
          <mc:Choice Requires="x14">
            <control shapeId="15439" r:id="rId11" name="Option Button 79">
              <controlPr defaultSize="0" autoFill="0" autoLine="0" autoPict="0">
                <anchor moveWithCells="1">
                  <from>
                    <xdr:col>6</xdr:col>
                    <xdr:colOff>83820</xdr:colOff>
                    <xdr:row>5</xdr:row>
                    <xdr:rowOff>99060</xdr:rowOff>
                  </from>
                  <to>
                    <xdr:col>6</xdr:col>
                    <xdr:colOff>274320</xdr:colOff>
                    <xdr:row>5</xdr:row>
                    <xdr:rowOff>274320</xdr:rowOff>
                  </to>
                </anchor>
              </controlPr>
            </control>
          </mc:Choice>
        </mc:AlternateContent>
        <mc:AlternateContent xmlns:mc="http://schemas.openxmlformats.org/markup-compatibility/2006">
          <mc:Choice Requires="x14">
            <control shapeId="15440" r:id="rId12" name="Option Button 80">
              <controlPr defaultSize="0" autoFill="0" autoLine="0" autoPict="0">
                <anchor moveWithCells="1">
                  <from>
                    <xdr:col>7</xdr:col>
                    <xdr:colOff>83820</xdr:colOff>
                    <xdr:row>5</xdr:row>
                    <xdr:rowOff>99060</xdr:rowOff>
                  </from>
                  <to>
                    <xdr:col>7</xdr:col>
                    <xdr:colOff>274320</xdr:colOff>
                    <xdr:row>5</xdr:row>
                    <xdr:rowOff>274320</xdr:rowOff>
                  </to>
                </anchor>
              </controlPr>
            </control>
          </mc:Choice>
        </mc:AlternateContent>
        <mc:AlternateContent xmlns:mc="http://schemas.openxmlformats.org/markup-compatibility/2006">
          <mc:Choice Requires="x14">
            <control shapeId="15441" r:id="rId13" name="Option Button 81">
              <controlPr defaultSize="0" autoFill="0" autoLine="0" autoPict="0">
                <anchor moveWithCells="1">
                  <from>
                    <xdr:col>2</xdr:col>
                    <xdr:colOff>83820</xdr:colOff>
                    <xdr:row>6</xdr:row>
                    <xdr:rowOff>99060</xdr:rowOff>
                  </from>
                  <to>
                    <xdr:col>2</xdr:col>
                    <xdr:colOff>274320</xdr:colOff>
                    <xdr:row>6</xdr:row>
                    <xdr:rowOff>274320</xdr:rowOff>
                  </to>
                </anchor>
              </controlPr>
            </control>
          </mc:Choice>
        </mc:AlternateContent>
        <mc:AlternateContent xmlns:mc="http://schemas.openxmlformats.org/markup-compatibility/2006">
          <mc:Choice Requires="x14">
            <control shapeId="15442" r:id="rId14" name="Group Box 82">
              <controlPr defaultSize="0" autoFill="0" autoPict="0" altText="">
                <anchor moveWithCells="1">
                  <from>
                    <xdr:col>2</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15443" r:id="rId15" name="Option Button 83">
              <controlPr defaultSize="0" autoFill="0" autoLine="0" autoPict="0">
                <anchor moveWithCells="1">
                  <from>
                    <xdr:col>3</xdr:col>
                    <xdr:colOff>83820</xdr:colOff>
                    <xdr:row>6</xdr:row>
                    <xdr:rowOff>99060</xdr:rowOff>
                  </from>
                  <to>
                    <xdr:col>3</xdr:col>
                    <xdr:colOff>274320</xdr:colOff>
                    <xdr:row>6</xdr:row>
                    <xdr:rowOff>274320</xdr:rowOff>
                  </to>
                </anchor>
              </controlPr>
            </control>
          </mc:Choice>
        </mc:AlternateContent>
        <mc:AlternateContent xmlns:mc="http://schemas.openxmlformats.org/markup-compatibility/2006">
          <mc:Choice Requires="x14">
            <control shapeId="15444" r:id="rId16" name="Option Button 84">
              <controlPr defaultSize="0" autoFill="0" autoLine="0" autoPict="0">
                <anchor moveWithCells="1">
                  <from>
                    <xdr:col>4</xdr:col>
                    <xdr:colOff>83820</xdr:colOff>
                    <xdr:row>6</xdr:row>
                    <xdr:rowOff>99060</xdr:rowOff>
                  </from>
                  <to>
                    <xdr:col>4</xdr:col>
                    <xdr:colOff>274320</xdr:colOff>
                    <xdr:row>6</xdr:row>
                    <xdr:rowOff>274320</xdr:rowOff>
                  </to>
                </anchor>
              </controlPr>
            </control>
          </mc:Choice>
        </mc:AlternateContent>
        <mc:AlternateContent xmlns:mc="http://schemas.openxmlformats.org/markup-compatibility/2006">
          <mc:Choice Requires="x14">
            <control shapeId="15445" r:id="rId17" name="Option Button 85">
              <controlPr defaultSize="0" autoFill="0" autoLine="0" autoPict="0">
                <anchor moveWithCells="1">
                  <from>
                    <xdr:col>5</xdr:col>
                    <xdr:colOff>83820</xdr:colOff>
                    <xdr:row>6</xdr:row>
                    <xdr:rowOff>99060</xdr:rowOff>
                  </from>
                  <to>
                    <xdr:col>5</xdr:col>
                    <xdr:colOff>274320</xdr:colOff>
                    <xdr:row>6</xdr:row>
                    <xdr:rowOff>274320</xdr:rowOff>
                  </to>
                </anchor>
              </controlPr>
            </control>
          </mc:Choice>
        </mc:AlternateContent>
        <mc:AlternateContent xmlns:mc="http://schemas.openxmlformats.org/markup-compatibility/2006">
          <mc:Choice Requires="x14">
            <control shapeId="15446" r:id="rId18" name="Option Button 86">
              <controlPr defaultSize="0" autoFill="0" autoLine="0" autoPict="0">
                <anchor moveWithCells="1">
                  <from>
                    <xdr:col>6</xdr:col>
                    <xdr:colOff>83820</xdr:colOff>
                    <xdr:row>6</xdr:row>
                    <xdr:rowOff>99060</xdr:rowOff>
                  </from>
                  <to>
                    <xdr:col>6</xdr:col>
                    <xdr:colOff>274320</xdr:colOff>
                    <xdr:row>6</xdr:row>
                    <xdr:rowOff>274320</xdr:rowOff>
                  </to>
                </anchor>
              </controlPr>
            </control>
          </mc:Choice>
        </mc:AlternateContent>
        <mc:AlternateContent xmlns:mc="http://schemas.openxmlformats.org/markup-compatibility/2006">
          <mc:Choice Requires="x14">
            <control shapeId="15447" r:id="rId19" name="Option Button 87">
              <controlPr defaultSize="0" autoFill="0" autoLine="0" autoPict="0">
                <anchor moveWithCells="1">
                  <from>
                    <xdr:col>7</xdr:col>
                    <xdr:colOff>83820</xdr:colOff>
                    <xdr:row>6</xdr:row>
                    <xdr:rowOff>99060</xdr:rowOff>
                  </from>
                  <to>
                    <xdr:col>7</xdr:col>
                    <xdr:colOff>274320</xdr:colOff>
                    <xdr:row>6</xdr:row>
                    <xdr:rowOff>274320</xdr:rowOff>
                  </to>
                </anchor>
              </controlPr>
            </control>
          </mc:Choice>
        </mc:AlternateContent>
        <mc:AlternateContent xmlns:mc="http://schemas.openxmlformats.org/markup-compatibility/2006">
          <mc:Choice Requires="x14">
            <control shapeId="15448" r:id="rId20" name="Option Button 88">
              <controlPr defaultSize="0" autoFill="0" autoLine="0" autoPict="0">
                <anchor moveWithCells="1">
                  <from>
                    <xdr:col>2</xdr:col>
                    <xdr:colOff>83820</xdr:colOff>
                    <xdr:row>7</xdr:row>
                    <xdr:rowOff>99060</xdr:rowOff>
                  </from>
                  <to>
                    <xdr:col>2</xdr:col>
                    <xdr:colOff>274320</xdr:colOff>
                    <xdr:row>7</xdr:row>
                    <xdr:rowOff>274320</xdr:rowOff>
                  </to>
                </anchor>
              </controlPr>
            </control>
          </mc:Choice>
        </mc:AlternateContent>
        <mc:AlternateContent xmlns:mc="http://schemas.openxmlformats.org/markup-compatibility/2006">
          <mc:Choice Requires="x14">
            <control shapeId="15449" r:id="rId21" name="Group Box 89">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5450" r:id="rId22" name="Option Button 90">
              <controlPr defaultSize="0" autoFill="0" autoLine="0" autoPict="0">
                <anchor moveWithCells="1">
                  <from>
                    <xdr:col>3</xdr:col>
                    <xdr:colOff>83820</xdr:colOff>
                    <xdr:row>7</xdr:row>
                    <xdr:rowOff>99060</xdr:rowOff>
                  </from>
                  <to>
                    <xdr:col>3</xdr:col>
                    <xdr:colOff>274320</xdr:colOff>
                    <xdr:row>7</xdr:row>
                    <xdr:rowOff>274320</xdr:rowOff>
                  </to>
                </anchor>
              </controlPr>
            </control>
          </mc:Choice>
        </mc:AlternateContent>
        <mc:AlternateContent xmlns:mc="http://schemas.openxmlformats.org/markup-compatibility/2006">
          <mc:Choice Requires="x14">
            <control shapeId="15451" r:id="rId23" name="Option Button 91">
              <controlPr defaultSize="0" autoFill="0" autoLine="0" autoPict="0">
                <anchor moveWithCells="1">
                  <from>
                    <xdr:col>4</xdr:col>
                    <xdr:colOff>83820</xdr:colOff>
                    <xdr:row>7</xdr:row>
                    <xdr:rowOff>99060</xdr:rowOff>
                  </from>
                  <to>
                    <xdr:col>4</xdr:col>
                    <xdr:colOff>274320</xdr:colOff>
                    <xdr:row>7</xdr:row>
                    <xdr:rowOff>274320</xdr:rowOff>
                  </to>
                </anchor>
              </controlPr>
            </control>
          </mc:Choice>
        </mc:AlternateContent>
        <mc:AlternateContent xmlns:mc="http://schemas.openxmlformats.org/markup-compatibility/2006">
          <mc:Choice Requires="x14">
            <control shapeId="15452" r:id="rId24" name="Option Button 92">
              <controlPr defaultSize="0" autoFill="0" autoLine="0" autoPict="0">
                <anchor moveWithCells="1">
                  <from>
                    <xdr:col>5</xdr:col>
                    <xdr:colOff>83820</xdr:colOff>
                    <xdr:row>7</xdr:row>
                    <xdr:rowOff>99060</xdr:rowOff>
                  </from>
                  <to>
                    <xdr:col>5</xdr:col>
                    <xdr:colOff>274320</xdr:colOff>
                    <xdr:row>7</xdr:row>
                    <xdr:rowOff>274320</xdr:rowOff>
                  </to>
                </anchor>
              </controlPr>
            </control>
          </mc:Choice>
        </mc:AlternateContent>
        <mc:AlternateContent xmlns:mc="http://schemas.openxmlformats.org/markup-compatibility/2006">
          <mc:Choice Requires="x14">
            <control shapeId="15453" r:id="rId25" name="Option Button 93">
              <controlPr defaultSize="0" autoFill="0" autoLine="0" autoPict="0">
                <anchor moveWithCells="1">
                  <from>
                    <xdr:col>6</xdr:col>
                    <xdr:colOff>83820</xdr:colOff>
                    <xdr:row>7</xdr:row>
                    <xdr:rowOff>99060</xdr:rowOff>
                  </from>
                  <to>
                    <xdr:col>6</xdr:col>
                    <xdr:colOff>274320</xdr:colOff>
                    <xdr:row>7</xdr:row>
                    <xdr:rowOff>274320</xdr:rowOff>
                  </to>
                </anchor>
              </controlPr>
            </control>
          </mc:Choice>
        </mc:AlternateContent>
        <mc:AlternateContent xmlns:mc="http://schemas.openxmlformats.org/markup-compatibility/2006">
          <mc:Choice Requires="x14">
            <control shapeId="15454" r:id="rId26" name="Option Button 94">
              <controlPr defaultSize="0" autoFill="0" autoLine="0" autoPict="0">
                <anchor moveWithCells="1">
                  <from>
                    <xdr:col>7</xdr:col>
                    <xdr:colOff>83820</xdr:colOff>
                    <xdr:row>7</xdr:row>
                    <xdr:rowOff>99060</xdr:rowOff>
                  </from>
                  <to>
                    <xdr:col>7</xdr:col>
                    <xdr:colOff>274320</xdr:colOff>
                    <xdr:row>7</xdr:row>
                    <xdr:rowOff>274320</xdr:rowOff>
                  </to>
                </anchor>
              </controlPr>
            </control>
          </mc:Choice>
        </mc:AlternateContent>
        <mc:AlternateContent xmlns:mc="http://schemas.openxmlformats.org/markup-compatibility/2006">
          <mc:Choice Requires="x14">
            <control shapeId="15455" r:id="rId27" name="Option Button 95">
              <controlPr defaultSize="0" autoFill="0" autoLine="0" autoPict="0">
                <anchor moveWithCells="1">
                  <from>
                    <xdr:col>2</xdr:col>
                    <xdr:colOff>83820</xdr:colOff>
                    <xdr:row>8</xdr:row>
                    <xdr:rowOff>144780</xdr:rowOff>
                  </from>
                  <to>
                    <xdr:col>2</xdr:col>
                    <xdr:colOff>274320</xdr:colOff>
                    <xdr:row>8</xdr:row>
                    <xdr:rowOff>327660</xdr:rowOff>
                  </to>
                </anchor>
              </controlPr>
            </control>
          </mc:Choice>
        </mc:AlternateContent>
        <mc:AlternateContent xmlns:mc="http://schemas.openxmlformats.org/markup-compatibility/2006">
          <mc:Choice Requires="x14">
            <control shapeId="15456" r:id="rId28" name="Group Box 96">
              <controlPr defaultSize="0" autoFill="0" autoPict="0" altText="">
                <anchor moveWithCells="1">
                  <from>
                    <xdr:col>2</xdr:col>
                    <xdr:colOff>0</xdr:colOff>
                    <xdr:row>7</xdr:row>
                    <xdr:rowOff>327660</xdr:rowOff>
                  </from>
                  <to>
                    <xdr:col>8</xdr:col>
                    <xdr:colOff>0</xdr:colOff>
                    <xdr:row>9</xdr:row>
                    <xdr:rowOff>0</xdr:rowOff>
                  </to>
                </anchor>
              </controlPr>
            </control>
          </mc:Choice>
        </mc:AlternateContent>
        <mc:AlternateContent xmlns:mc="http://schemas.openxmlformats.org/markup-compatibility/2006">
          <mc:Choice Requires="x14">
            <control shapeId="15457" r:id="rId29" name="Option Button 97">
              <controlPr defaultSize="0" autoFill="0" autoLine="0" autoPict="0">
                <anchor moveWithCells="1">
                  <from>
                    <xdr:col>3</xdr:col>
                    <xdr:colOff>83820</xdr:colOff>
                    <xdr:row>8</xdr:row>
                    <xdr:rowOff>144780</xdr:rowOff>
                  </from>
                  <to>
                    <xdr:col>3</xdr:col>
                    <xdr:colOff>274320</xdr:colOff>
                    <xdr:row>8</xdr:row>
                    <xdr:rowOff>327660</xdr:rowOff>
                  </to>
                </anchor>
              </controlPr>
            </control>
          </mc:Choice>
        </mc:AlternateContent>
        <mc:AlternateContent xmlns:mc="http://schemas.openxmlformats.org/markup-compatibility/2006">
          <mc:Choice Requires="x14">
            <control shapeId="15458" r:id="rId30" name="Option Button 98">
              <controlPr defaultSize="0" autoFill="0" autoLine="0" autoPict="0">
                <anchor moveWithCells="1">
                  <from>
                    <xdr:col>4</xdr:col>
                    <xdr:colOff>83820</xdr:colOff>
                    <xdr:row>8</xdr:row>
                    <xdr:rowOff>144780</xdr:rowOff>
                  </from>
                  <to>
                    <xdr:col>4</xdr:col>
                    <xdr:colOff>274320</xdr:colOff>
                    <xdr:row>8</xdr:row>
                    <xdr:rowOff>327660</xdr:rowOff>
                  </to>
                </anchor>
              </controlPr>
            </control>
          </mc:Choice>
        </mc:AlternateContent>
        <mc:AlternateContent xmlns:mc="http://schemas.openxmlformats.org/markup-compatibility/2006">
          <mc:Choice Requires="x14">
            <control shapeId="15459" r:id="rId31" name="Option Button 99">
              <controlPr defaultSize="0" autoFill="0" autoLine="0" autoPict="0">
                <anchor moveWithCells="1">
                  <from>
                    <xdr:col>5</xdr:col>
                    <xdr:colOff>83820</xdr:colOff>
                    <xdr:row>8</xdr:row>
                    <xdr:rowOff>144780</xdr:rowOff>
                  </from>
                  <to>
                    <xdr:col>5</xdr:col>
                    <xdr:colOff>274320</xdr:colOff>
                    <xdr:row>8</xdr:row>
                    <xdr:rowOff>327660</xdr:rowOff>
                  </to>
                </anchor>
              </controlPr>
            </control>
          </mc:Choice>
        </mc:AlternateContent>
        <mc:AlternateContent xmlns:mc="http://schemas.openxmlformats.org/markup-compatibility/2006">
          <mc:Choice Requires="x14">
            <control shapeId="15460" r:id="rId32" name="Option Button 100">
              <controlPr defaultSize="0" autoFill="0" autoLine="0" autoPict="0">
                <anchor moveWithCells="1">
                  <from>
                    <xdr:col>6</xdr:col>
                    <xdr:colOff>83820</xdr:colOff>
                    <xdr:row>8</xdr:row>
                    <xdr:rowOff>144780</xdr:rowOff>
                  </from>
                  <to>
                    <xdr:col>6</xdr:col>
                    <xdr:colOff>274320</xdr:colOff>
                    <xdr:row>8</xdr:row>
                    <xdr:rowOff>327660</xdr:rowOff>
                  </to>
                </anchor>
              </controlPr>
            </control>
          </mc:Choice>
        </mc:AlternateContent>
        <mc:AlternateContent xmlns:mc="http://schemas.openxmlformats.org/markup-compatibility/2006">
          <mc:Choice Requires="x14">
            <control shapeId="15461" r:id="rId33" name="Option Button 101">
              <controlPr defaultSize="0" autoFill="0" autoLine="0" autoPict="0">
                <anchor moveWithCells="1">
                  <from>
                    <xdr:col>7</xdr:col>
                    <xdr:colOff>83820</xdr:colOff>
                    <xdr:row>8</xdr:row>
                    <xdr:rowOff>144780</xdr:rowOff>
                  </from>
                  <to>
                    <xdr:col>7</xdr:col>
                    <xdr:colOff>274320</xdr:colOff>
                    <xdr:row>8</xdr:row>
                    <xdr:rowOff>327660</xdr:rowOff>
                  </to>
                </anchor>
              </controlPr>
            </control>
          </mc:Choice>
        </mc:AlternateContent>
        <mc:AlternateContent xmlns:mc="http://schemas.openxmlformats.org/markup-compatibility/2006">
          <mc:Choice Requires="x14">
            <control shapeId="15470" r:id="rId34" name="Group Box 110">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5477" r:id="rId35" name="Group Box 117">
              <controlPr defaultSize="0" autoFill="0" autoPict="0" altText="">
                <anchor moveWithCells="1">
                  <from>
                    <xdr:col>2</xdr:col>
                    <xdr:colOff>0</xdr:colOff>
                    <xdr:row>9</xdr:row>
                    <xdr:rowOff>327660</xdr:rowOff>
                  </from>
                  <to>
                    <xdr:col>8</xdr:col>
                    <xdr:colOff>0</xdr:colOff>
                    <xdr:row>11</xdr:row>
                    <xdr:rowOff>175260</xdr:rowOff>
                  </to>
                </anchor>
              </controlPr>
            </control>
          </mc:Choice>
        </mc:AlternateContent>
        <mc:AlternateContent xmlns:mc="http://schemas.openxmlformats.org/markup-compatibility/2006">
          <mc:Choice Requires="x14">
            <control shapeId="15483" r:id="rId36" name="Group Box 123">
              <controlPr defaultSize="0" autoFill="0" autoPict="0" altText="">
                <anchor moveWithCells="1">
                  <from>
                    <xdr:col>2</xdr:col>
                    <xdr:colOff>0</xdr:colOff>
                    <xdr:row>10</xdr:row>
                    <xdr:rowOff>327660</xdr:rowOff>
                  </from>
                  <to>
                    <xdr:col>8</xdr:col>
                    <xdr:colOff>0</xdr:colOff>
                    <xdr:row>12</xdr:row>
                    <xdr:rowOff>0</xdr:rowOff>
                  </to>
                </anchor>
              </controlPr>
            </control>
          </mc:Choice>
        </mc:AlternateContent>
        <mc:AlternateContent xmlns:mc="http://schemas.openxmlformats.org/markup-compatibility/2006">
          <mc:Choice Requires="x14">
            <control shapeId="15484" r:id="rId37" name="Option Button 124">
              <controlPr defaultSize="0" autoFill="0" autoLine="0" autoPict="0">
                <anchor moveWithCells="1">
                  <from>
                    <xdr:col>2</xdr:col>
                    <xdr:colOff>83820</xdr:colOff>
                    <xdr:row>11</xdr:row>
                    <xdr:rowOff>144780</xdr:rowOff>
                  </from>
                  <to>
                    <xdr:col>2</xdr:col>
                    <xdr:colOff>274320</xdr:colOff>
                    <xdr:row>11</xdr:row>
                    <xdr:rowOff>327660</xdr:rowOff>
                  </to>
                </anchor>
              </controlPr>
            </control>
          </mc:Choice>
        </mc:AlternateContent>
        <mc:AlternateContent xmlns:mc="http://schemas.openxmlformats.org/markup-compatibility/2006">
          <mc:Choice Requires="x14">
            <control shapeId="15485" r:id="rId38" name="Group Box 125">
              <controlPr defaultSize="0" autoFill="0" autoPict="0" altText="">
                <anchor moveWithCells="1">
                  <from>
                    <xdr:col>2</xdr:col>
                    <xdr:colOff>0</xdr:colOff>
                    <xdr:row>10</xdr:row>
                    <xdr:rowOff>327660</xdr:rowOff>
                  </from>
                  <to>
                    <xdr:col>8</xdr:col>
                    <xdr:colOff>0</xdr:colOff>
                    <xdr:row>12</xdr:row>
                    <xdr:rowOff>0</xdr:rowOff>
                  </to>
                </anchor>
              </controlPr>
            </control>
          </mc:Choice>
        </mc:AlternateContent>
        <mc:AlternateContent xmlns:mc="http://schemas.openxmlformats.org/markup-compatibility/2006">
          <mc:Choice Requires="x14">
            <control shapeId="15486" r:id="rId39" name="Option Button 126">
              <controlPr defaultSize="0" autoFill="0" autoLine="0" autoPict="0">
                <anchor moveWithCells="1">
                  <from>
                    <xdr:col>3</xdr:col>
                    <xdr:colOff>83820</xdr:colOff>
                    <xdr:row>11</xdr:row>
                    <xdr:rowOff>144780</xdr:rowOff>
                  </from>
                  <to>
                    <xdr:col>3</xdr:col>
                    <xdr:colOff>274320</xdr:colOff>
                    <xdr:row>11</xdr:row>
                    <xdr:rowOff>327660</xdr:rowOff>
                  </to>
                </anchor>
              </controlPr>
            </control>
          </mc:Choice>
        </mc:AlternateContent>
        <mc:AlternateContent xmlns:mc="http://schemas.openxmlformats.org/markup-compatibility/2006">
          <mc:Choice Requires="x14">
            <control shapeId="15487" r:id="rId40" name="Option Button 127">
              <controlPr defaultSize="0" autoFill="0" autoLine="0" autoPict="0">
                <anchor moveWithCells="1">
                  <from>
                    <xdr:col>4</xdr:col>
                    <xdr:colOff>83820</xdr:colOff>
                    <xdr:row>11</xdr:row>
                    <xdr:rowOff>144780</xdr:rowOff>
                  </from>
                  <to>
                    <xdr:col>4</xdr:col>
                    <xdr:colOff>274320</xdr:colOff>
                    <xdr:row>11</xdr:row>
                    <xdr:rowOff>327660</xdr:rowOff>
                  </to>
                </anchor>
              </controlPr>
            </control>
          </mc:Choice>
        </mc:AlternateContent>
        <mc:AlternateContent xmlns:mc="http://schemas.openxmlformats.org/markup-compatibility/2006">
          <mc:Choice Requires="x14">
            <control shapeId="15488" r:id="rId41" name="Option Button 128">
              <controlPr defaultSize="0" autoFill="0" autoLine="0" autoPict="0">
                <anchor moveWithCells="1">
                  <from>
                    <xdr:col>5</xdr:col>
                    <xdr:colOff>83820</xdr:colOff>
                    <xdr:row>11</xdr:row>
                    <xdr:rowOff>144780</xdr:rowOff>
                  </from>
                  <to>
                    <xdr:col>5</xdr:col>
                    <xdr:colOff>274320</xdr:colOff>
                    <xdr:row>11</xdr:row>
                    <xdr:rowOff>327660</xdr:rowOff>
                  </to>
                </anchor>
              </controlPr>
            </control>
          </mc:Choice>
        </mc:AlternateContent>
        <mc:AlternateContent xmlns:mc="http://schemas.openxmlformats.org/markup-compatibility/2006">
          <mc:Choice Requires="x14">
            <control shapeId="15489" r:id="rId42" name="Option Button 129">
              <controlPr defaultSize="0" autoFill="0" autoLine="0" autoPict="0">
                <anchor moveWithCells="1">
                  <from>
                    <xdr:col>6</xdr:col>
                    <xdr:colOff>83820</xdr:colOff>
                    <xdr:row>11</xdr:row>
                    <xdr:rowOff>144780</xdr:rowOff>
                  </from>
                  <to>
                    <xdr:col>6</xdr:col>
                    <xdr:colOff>274320</xdr:colOff>
                    <xdr:row>11</xdr:row>
                    <xdr:rowOff>327660</xdr:rowOff>
                  </to>
                </anchor>
              </controlPr>
            </control>
          </mc:Choice>
        </mc:AlternateContent>
        <mc:AlternateContent xmlns:mc="http://schemas.openxmlformats.org/markup-compatibility/2006">
          <mc:Choice Requires="x14">
            <control shapeId="15490" r:id="rId43" name="Option Button 130">
              <controlPr defaultSize="0" autoFill="0" autoLine="0" autoPict="0">
                <anchor moveWithCells="1">
                  <from>
                    <xdr:col>7</xdr:col>
                    <xdr:colOff>83820</xdr:colOff>
                    <xdr:row>11</xdr:row>
                    <xdr:rowOff>144780</xdr:rowOff>
                  </from>
                  <to>
                    <xdr:col>7</xdr:col>
                    <xdr:colOff>274320</xdr:colOff>
                    <xdr:row>11</xdr:row>
                    <xdr:rowOff>327660</xdr:rowOff>
                  </to>
                </anchor>
              </controlPr>
            </control>
          </mc:Choice>
        </mc:AlternateContent>
        <mc:AlternateContent xmlns:mc="http://schemas.openxmlformats.org/markup-compatibility/2006">
          <mc:Choice Requires="x14">
            <control shapeId="15491" r:id="rId44" name="Group Box 131">
              <controlPr defaultSize="0" autoFill="0" autoPict="0" altText="">
                <anchor moveWithCells="1">
                  <from>
                    <xdr:col>2</xdr:col>
                    <xdr:colOff>0</xdr:colOff>
                    <xdr:row>11</xdr:row>
                    <xdr:rowOff>327660</xdr:rowOff>
                  </from>
                  <to>
                    <xdr:col>8</xdr:col>
                    <xdr:colOff>0</xdr:colOff>
                    <xdr:row>13</xdr:row>
                    <xdr:rowOff>0</xdr:rowOff>
                  </to>
                </anchor>
              </controlPr>
            </control>
          </mc:Choice>
        </mc:AlternateContent>
        <mc:AlternateContent xmlns:mc="http://schemas.openxmlformats.org/markup-compatibility/2006">
          <mc:Choice Requires="x14">
            <control shapeId="15492" r:id="rId45" name="Option Button 132">
              <controlPr defaultSize="0" autoFill="0" autoLine="0" autoPict="0">
                <anchor moveWithCells="1">
                  <from>
                    <xdr:col>2</xdr:col>
                    <xdr:colOff>83820</xdr:colOff>
                    <xdr:row>12</xdr:row>
                    <xdr:rowOff>83820</xdr:rowOff>
                  </from>
                  <to>
                    <xdr:col>2</xdr:col>
                    <xdr:colOff>274320</xdr:colOff>
                    <xdr:row>12</xdr:row>
                    <xdr:rowOff>266700</xdr:rowOff>
                  </to>
                </anchor>
              </controlPr>
            </control>
          </mc:Choice>
        </mc:AlternateContent>
        <mc:AlternateContent xmlns:mc="http://schemas.openxmlformats.org/markup-compatibility/2006">
          <mc:Choice Requires="x14">
            <control shapeId="15493" r:id="rId46" name="Group Box 133">
              <controlPr defaultSize="0" autoFill="0" autoPict="0" altText="">
                <anchor moveWithCells="1">
                  <from>
                    <xdr:col>2</xdr:col>
                    <xdr:colOff>0</xdr:colOff>
                    <xdr:row>11</xdr:row>
                    <xdr:rowOff>327660</xdr:rowOff>
                  </from>
                  <to>
                    <xdr:col>8</xdr:col>
                    <xdr:colOff>0</xdr:colOff>
                    <xdr:row>13</xdr:row>
                    <xdr:rowOff>0</xdr:rowOff>
                  </to>
                </anchor>
              </controlPr>
            </control>
          </mc:Choice>
        </mc:AlternateContent>
        <mc:AlternateContent xmlns:mc="http://schemas.openxmlformats.org/markup-compatibility/2006">
          <mc:Choice Requires="x14">
            <control shapeId="15494" r:id="rId47" name="Option Button 134">
              <controlPr defaultSize="0" autoFill="0" autoLine="0" autoPict="0">
                <anchor moveWithCells="1">
                  <from>
                    <xdr:col>3</xdr:col>
                    <xdr:colOff>83820</xdr:colOff>
                    <xdr:row>12</xdr:row>
                    <xdr:rowOff>83820</xdr:rowOff>
                  </from>
                  <to>
                    <xdr:col>3</xdr:col>
                    <xdr:colOff>274320</xdr:colOff>
                    <xdr:row>12</xdr:row>
                    <xdr:rowOff>266700</xdr:rowOff>
                  </to>
                </anchor>
              </controlPr>
            </control>
          </mc:Choice>
        </mc:AlternateContent>
        <mc:AlternateContent xmlns:mc="http://schemas.openxmlformats.org/markup-compatibility/2006">
          <mc:Choice Requires="x14">
            <control shapeId="15495" r:id="rId48" name="Option Button 135">
              <controlPr defaultSize="0" autoFill="0" autoLine="0" autoPict="0">
                <anchor moveWithCells="1">
                  <from>
                    <xdr:col>4</xdr:col>
                    <xdr:colOff>83820</xdr:colOff>
                    <xdr:row>12</xdr:row>
                    <xdr:rowOff>83820</xdr:rowOff>
                  </from>
                  <to>
                    <xdr:col>4</xdr:col>
                    <xdr:colOff>274320</xdr:colOff>
                    <xdr:row>12</xdr:row>
                    <xdr:rowOff>266700</xdr:rowOff>
                  </to>
                </anchor>
              </controlPr>
            </control>
          </mc:Choice>
        </mc:AlternateContent>
        <mc:AlternateContent xmlns:mc="http://schemas.openxmlformats.org/markup-compatibility/2006">
          <mc:Choice Requires="x14">
            <control shapeId="15496" r:id="rId49" name="Option Button 136">
              <controlPr defaultSize="0" autoFill="0" autoLine="0" autoPict="0">
                <anchor moveWithCells="1">
                  <from>
                    <xdr:col>5</xdr:col>
                    <xdr:colOff>83820</xdr:colOff>
                    <xdr:row>12</xdr:row>
                    <xdr:rowOff>83820</xdr:rowOff>
                  </from>
                  <to>
                    <xdr:col>5</xdr:col>
                    <xdr:colOff>274320</xdr:colOff>
                    <xdr:row>12</xdr:row>
                    <xdr:rowOff>266700</xdr:rowOff>
                  </to>
                </anchor>
              </controlPr>
            </control>
          </mc:Choice>
        </mc:AlternateContent>
        <mc:AlternateContent xmlns:mc="http://schemas.openxmlformats.org/markup-compatibility/2006">
          <mc:Choice Requires="x14">
            <control shapeId="15497" r:id="rId50" name="Option Button 137">
              <controlPr defaultSize="0" autoFill="0" autoLine="0" autoPict="0">
                <anchor moveWithCells="1">
                  <from>
                    <xdr:col>6</xdr:col>
                    <xdr:colOff>83820</xdr:colOff>
                    <xdr:row>12</xdr:row>
                    <xdr:rowOff>83820</xdr:rowOff>
                  </from>
                  <to>
                    <xdr:col>6</xdr:col>
                    <xdr:colOff>274320</xdr:colOff>
                    <xdr:row>12</xdr:row>
                    <xdr:rowOff>266700</xdr:rowOff>
                  </to>
                </anchor>
              </controlPr>
            </control>
          </mc:Choice>
        </mc:AlternateContent>
        <mc:AlternateContent xmlns:mc="http://schemas.openxmlformats.org/markup-compatibility/2006">
          <mc:Choice Requires="x14">
            <control shapeId="15498" r:id="rId51" name="Option Button 138">
              <controlPr defaultSize="0" autoFill="0" autoLine="0" autoPict="0">
                <anchor moveWithCells="1">
                  <from>
                    <xdr:col>7</xdr:col>
                    <xdr:colOff>83820</xdr:colOff>
                    <xdr:row>12</xdr:row>
                    <xdr:rowOff>83820</xdr:rowOff>
                  </from>
                  <to>
                    <xdr:col>7</xdr:col>
                    <xdr:colOff>274320</xdr:colOff>
                    <xdr:row>12</xdr:row>
                    <xdr:rowOff>266700</xdr:rowOff>
                  </to>
                </anchor>
              </controlPr>
            </control>
          </mc:Choice>
        </mc:AlternateContent>
        <mc:AlternateContent xmlns:mc="http://schemas.openxmlformats.org/markup-compatibility/2006">
          <mc:Choice Requires="x14">
            <control shapeId="15499" r:id="rId52" name="Group Box 139">
              <controlPr defaultSize="0" autoFill="0" autoPict="0" altText="">
                <anchor moveWithCells="1">
                  <from>
                    <xdr:col>2</xdr:col>
                    <xdr:colOff>0</xdr:colOff>
                    <xdr:row>12</xdr:row>
                    <xdr:rowOff>327660</xdr:rowOff>
                  </from>
                  <to>
                    <xdr:col>8</xdr:col>
                    <xdr:colOff>0</xdr:colOff>
                    <xdr:row>13</xdr:row>
                    <xdr:rowOff>502920</xdr:rowOff>
                  </to>
                </anchor>
              </controlPr>
            </control>
          </mc:Choice>
        </mc:AlternateContent>
        <mc:AlternateContent xmlns:mc="http://schemas.openxmlformats.org/markup-compatibility/2006">
          <mc:Choice Requires="x14">
            <control shapeId="15500" r:id="rId53" name="Option Button 140">
              <controlPr defaultSize="0" autoFill="0" autoLine="0" autoPict="0">
                <anchor moveWithCells="1">
                  <from>
                    <xdr:col>2</xdr:col>
                    <xdr:colOff>83820</xdr:colOff>
                    <xdr:row>13</xdr:row>
                    <xdr:rowOff>251460</xdr:rowOff>
                  </from>
                  <to>
                    <xdr:col>2</xdr:col>
                    <xdr:colOff>274320</xdr:colOff>
                    <xdr:row>13</xdr:row>
                    <xdr:rowOff>426720</xdr:rowOff>
                  </to>
                </anchor>
              </controlPr>
            </control>
          </mc:Choice>
        </mc:AlternateContent>
        <mc:AlternateContent xmlns:mc="http://schemas.openxmlformats.org/markup-compatibility/2006">
          <mc:Choice Requires="x14">
            <control shapeId="15501" r:id="rId54" name="Group Box 141">
              <controlPr defaultSize="0" autoFill="0" autoPict="0" altText="">
                <anchor moveWithCells="1">
                  <from>
                    <xdr:col>2</xdr:col>
                    <xdr:colOff>0</xdr:colOff>
                    <xdr:row>12</xdr:row>
                    <xdr:rowOff>327660</xdr:rowOff>
                  </from>
                  <to>
                    <xdr:col>8</xdr:col>
                    <xdr:colOff>0</xdr:colOff>
                    <xdr:row>13</xdr:row>
                    <xdr:rowOff>502920</xdr:rowOff>
                  </to>
                </anchor>
              </controlPr>
            </control>
          </mc:Choice>
        </mc:AlternateContent>
        <mc:AlternateContent xmlns:mc="http://schemas.openxmlformats.org/markup-compatibility/2006">
          <mc:Choice Requires="x14">
            <control shapeId="15502" r:id="rId55" name="Option Button 142">
              <controlPr defaultSize="0" autoFill="0" autoLine="0" autoPict="0">
                <anchor moveWithCells="1">
                  <from>
                    <xdr:col>3</xdr:col>
                    <xdr:colOff>83820</xdr:colOff>
                    <xdr:row>13</xdr:row>
                    <xdr:rowOff>251460</xdr:rowOff>
                  </from>
                  <to>
                    <xdr:col>3</xdr:col>
                    <xdr:colOff>274320</xdr:colOff>
                    <xdr:row>13</xdr:row>
                    <xdr:rowOff>426720</xdr:rowOff>
                  </to>
                </anchor>
              </controlPr>
            </control>
          </mc:Choice>
        </mc:AlternateContent>
        <mc:AlternateContent xmlns:mc="http://schemas.openxmlformats.org/markup-compatibility/2006">
          <mc:Choice Requires="x14">
            <control shapeId="15503" r:id="rId56" name="Option Button 143">
              <controlPr defaultSize="0" autoFill="0" autoLine="0" autoPict="0">
                <anchor moveWithCells="1">
                  <from>
                    <xdr:col>4</xdr:col>
                    <xdr:colOff>83820</xdr:colOff>
                    <xdr:row>13</xdr:row>
                    <xdr:rowOff>251460</xdr:rowOff>
                  </from>
                  <to>
                    <xdr:col>4</xdr:col>
                    <xdr:colOff>274320</xdr:colOff>
                    <xdr:row>13</xdr:row>
                    <xdr:rowOff>426720</xdr:rowOff>
                  </to>
                </anchor>
              </controlPr>
            </control>
          </mc:Choice>
        </mc:AlternateContent>
        <mc:AlternateContent xmlns:mc="http://schemas.openxmlformats.org/markup-compatibility/2006">
          <mc:Choice Requires="x14">
            <control shapeId="15504" r:id="rId57" name="Option Button 144">
              <controlPr defaultSize="0" autoFill="0" autoLine="0" autoPict="0">
                <anchor moveWithCells="1">
                  <from>
                    <xdr:col>5</xdr:col>
                    <xdr:colOff>83820</xdr:colOff>
                    <xdr:row>13</xdr:row>
                    <xdr:rowOff>251460</xdr:rowOff>
                  </from>
                  <to>
                    <xdr:col>5</xdr:col>
                    <xdr:colOff>274320</xdr:colOff>
                    <xdr:row>13</xdr:row>
                    <xdr:rowOff>426720</xdr:rowOff>
                  </to>
                </anchor>
              </controlPr>
            </control>
          </mc:Choice>
        </mc:AlternateContent>
        <mc:AlternateContent xmlns:mc="http://schemas.openxmlformats.org/markup-compatibility/2006">
          <mc:Choice Requires="x14">
            <control shapeId="15505" r:id="rId58" name="Option Button 145">
              <controlPr defaultSize="0" autoFill="0" autoLine="0" autoPict="0">
                <anchor moveWithCells="1">
                  <from>
                    <xdr:col>6</xdr:col>
                    <xdr:colOff>83820</xdr:colOff>
                    <xdr:row>13</xdr:row>
                    <xdr:rowOff>251460</xdr:rowOff>
                  </from>
                  <to>
                    <xdr:col>6</xdr:col>
                    <xdr:colOff>274320</xdr:colOff>
                    <xdr:row>13</xdr:row>
                    <xdr:rowOff>426720</xdr:rowOff>
                  </to>
                </anchor>
              </controlPr>
            </control>
          </mc:Choice>
        </mc:AlternateContent>
        <mc:AlternateContent xmlns:mc="http://schemas.openxmlformats.org/markup-compatibility/2006">
          <mc:Choice Requires="x14">
            <control shapeId="15506" r:id="rId59" name="Option Button 146">
              <controlPr defaultSize="0" autoFill="0" autoLine="0" autoPict="0">
                <anchor moveWithCells="1">
                  <from>
                    <xdr:col>7</xdr:col>
                    <xdr:colOff>83820</xdr:colOff>
                    <xdr:row>13</xdr:row>
                    <xdr:rowOff>251460</xdr:rowOff>
                  </from>
                  <to>
                    <xdr:col>7</xdr:col>
                    <xdr:colOff>274320</xdr:colOff>
                    <xdr:row>13</xdr:row>
                    <xdr:rowOff>426720</xdr:rowOff>
                  </to>
                </anchor>
              </controlPr>
            </control>
          </mc:Choice>
        </mc:AlternateContent>
        <mc:AlternateContent xmlns:mc="http://schemas.openxmlformats.org/markup-compatibility/2006">
          <mc:Choice Requires="x14">
            <control shapeId="15507" r:id="rId60" name="Group Box 147">
              <controlPr defaultSize="0" autoFill="0" autoPict="0" altText="">
                <anchor moveWithCells="1">
                  <from>
                    <xdr:col>2</xdr:col>
                    <xdr:colOff>0</xdr:colOff>
                    <xdr:row>13</xdr:row>
                    <xdr:rowOff>327660</xdr:rowOff>
                  </from>
                  <to>
                    <xdr:col>8</xdr:col>
                    <xdr:colOff>0</xdr:colOff>
                    <xdr:row>14</xdr:row>
                    <xdr:rowOff>160020</xdr:rowOff>
                  </to>
                </anchor>
              </controlPr>
            </control>
          </mc:Choice>
        </mc:AlternateContent>
        <mc:AlternateContent xmlns:mc="http://schemas.openxmlformats.org/markup-compatibility/2006">
          <mc:Choice Requires="x14">
            <control shapeId="15509" r:id="rId61" name="Group Box 149">
              <controlPr defaultSize="0" autoFill="0" autoPict="0" altText="">
                <anchor moveWithCells="1">
                  <from>
                    <xdr:col>2</xdr:col>
                    <xdr:colOff>0</xdr:colOff>
                    <xdr:row>13</xdr:row>
                    <xdr:rowOff>327660</xdr:rowOff>
                  </from>
                  <to>
                    <xdr:col>8</xdr:col>
                    <xdr:colOff>0</xdr:colOff>
                    <xdr:row>14</xdr:row>
                    <xdr:rowOff>160020</xdr:rowOff>
                  </to>
                </anchor>
              </controlPr>
            </control>
          </mc:Choice>
        </mc:AlternateContent>
        <mc:AlternateContent xmlns:mc="http://schemas.openxmlformats.org/markup-compatibility/2006">
          <mc:Choice Requires="x14">
            <control shapeId="15515" r:id="rId62" name="Group Box 155">
              <controlPr defaultSize="0" autoFill="0" autoPict="0" altText="">
                <anchor moveWithCells="1">
                  <from>
                    <xdr:col>2</xdr:col>
                    <xdr:colOff>0</xdr:colOff>
                    <xdr:row>14</xdr:row>
                    <xdr:rowOff>0</xdr:rowOff>
                  </from>
                  <to>
                    <xdr:col>8</xdr:col>
                    <xdr:colOff>0</xdr:colOff>
                    <xdr:row>16</xdr:row>
                    <xdr:rowOff>144780</xdr:rowOff>
                  </to>
                </anchor>
              </controlPr>
            </control>
          </mc:Choice>
        </mc:AlternateContent>
        <mc:AlternateContent xmlns:mc="http://schemas.openxmlformats.org/markup-compatibility/2006">
          <mc:Choice Requires="x14">
            <control shapeId="15517" r:id="rId63" name="Group Box 157">
              <controlPr defaultSize="0" autoFill="0" autoPict="0" altText="">
                <anchor moveWithCells="1">
                  <from>
                    <xdr:col>2</xdr:col>
                    <xdr:colOff>0</xdr:colOff>
                    <xdr:row>9</xdr:row>
                    <xdr:rowOff>327660</xdr:rowOff>
                  </from>
                  <to>
                    <xdr:col>8</xdr:col>
                    <xdr:colOff>0</xdr:colOff>
                    <xdr:row>11</xdr:row>
                    <xdr:rowOff>175260</xdr:rowOff>
                  </to>
                </anchor>
              </controlPr>
            </control>
          </mc:Choice>
        </mc:AlternateContent>
        <mc:AlternateContent xmlns:mc="http://schemas.openxmlformats.org/markup-compatibility/2006">
          <mc:Choice Requires="x14">
            <control shapeId="15518" r:id="rId64" name="Option Button 158">
              <controlPr defaultSize="0" autoFill="0" autoLine="0" autoPict="0">
                <anchor moveWithCells="1">
                  <from>
                    <xdr:col>2</xdr:col>
                    <xdr:colOff>83820</xdr:colOff>
                    <xdr:row>10</xdr:row>
                    <xdr:rowOff>83820</xdr:rowOff>
                  </from>
                  <to>
                    <xdr:col>2</xdr:col>
                    <xdr:colOff>274320</xdr:colOff>
                    <xdr:row>10</xdr:row>
                    <xdr:rowOff>266700</xdr:rowOff>
                  </to>
                </anchor>
              </controlPr>
            </control>
          </mc:Choice>
        </mc:AlternateContent>
        <mc:AlternateContent xmlns:mc="http://schemas.openxmlformats.org/markup-compatibility/2006">
          <mc:Choice Requires="x14">
            <control shapeId="15519" r:id="rId65" name="Group Box 159">
              <controlPr defaultSize="0" autoFill="0" autoPict="0" altText="">
                <anchor moveWithCells="1">
                  <from>
                    <xdr:col>2</xdr:col>
                    <xdr:colOff>0</xdr:colOff>
                    <xdr:row>9</xdr:row>
                    <xdr:rowOff>327660</xdr:rowOff>
                  </from>
                  <to>
                    <xdr:col>8</xdr:col>
                    <xdr:colOff>0</xdr:colOff>
                    <xdr:row>11</xdr:row>
                    <xdr:rowOff>175260</xdr:rowOff>
                  </to>
                </anchor>
              </controlPr>
            </control>
          </mc:Choice>
        </mc:AlternateContent>
        <mc:AlternateContent xmlns:mc="http://schemas.openxmlformats.org/markup-compatibility/2006">
          <mc:Choice Requires="x14">
            <control shapeId="15520" r:id="rId66" name="Option Button 160">
              <controlPr defaultSize="0" autoFill="0" autoLine="0" autoPict="0">
                <anchor moveWithCells="1">
                  <from>
                    <xdr:col>3</xdr:col>
                    <xdr:colOff>83820</xdr:colOff>
                    <xdr:row>10</xdr:row>
                    <xdr:rowOff>83820</xdr:rowOff>
                  </from>
                  <to>
                    <xdr:col>3</xdr:col>
                    <xdr:colOff>274320</xdr:colOff>
                    <xdr:row>10</xdr:row>
                    <xdr:rowOff>266700</xdr:rowOff>
                  </to>
                </anchor>
              </controlPr>
            </control>
          </mc:Choice>
        </mc:AlternateContent>
        <mc:AlternateContent xmlns:mc="http://schemas.openxmlformats.org/markup-compatibility/2006">
          <mc:Choice Requires="x14">
            <control shapeId="15521" r:id="rId67" name="Option Button 161">
              <controlPr defaultSize="0" autoFill="0" autoLine="0" autoPict="0">
                <anchor moveWithCells="1">
                  <from>
                    <xdr:col>4</xdr:col>
                    <xdr:colOff>83820</xdr:colOff>
                    <xdr:row>10</xdr:row>
                    <xdr:rowOff>83820</xdr:rowOff>
                  </from>
                  <to>
                    <xdr:col>4</xdr:col>
                    <xdr:colOff>274320</xdr:colOff>
                    <xdr:row>10</xdr:row>
                    <xdr:rowOff>266700</xdr:rowOff>
                  </to>
                </anchor>
              </controlPr>
            </control>
          </mc:Choice>
        </mc:AlternateContent>
        <mc:AlternateContent xmlns:mc="http://schemas.openxmlformats.org/markup-compatibility/2006">
          <mc:Choice Requires="x14">
            <control shapeId="15522" r:id="rId68" name="Option Button 162">
              <controlPr defaultSize="0" autoFill="0" autoLine="0" autoPict="0">
                <anchor moveWithCells="1">
                  <from>
                    <xdr:col>5</xdr:col>
                    <xdr:colOff>83820</xdr:colOff>
                    <xdr:row>10</xdr:row>
                    <xdr:rowOff>83820</xdr:rowOff>
                  </from>
                  <to>
                    <xdr:col>5</xdr:col>
                    <xdr:colOff>274320</xdr:colOff>
                    <xdr:row>10</xdr:row>
                    <xdr:rowOff>266700</xdr:rowOff>
                  </to>
                </anchor>
              </controlPr>
            </control>
          </mc:Choice>
        </mc:AlternateContent>
        <mc:AlternateContent xmlns:mc="http://schemas.openxmlformats.org/markup-compatibility/2006">
          <mc:Choice Requires="x14">
            <control shapeId="15523" r:id="rId69" name="Option Button 163">
              <controlPr defaultSize="0" autoFill="0" autoLine="0" autoPict="0">
                <anchor moveWithCells="1">
                  <from>
                    <xdr:col>6</xdr:col>
                    <xdr:colOff>83820</xdr:colOff>
                    <xdr:row>10</xdr:row>
                    <xdr:rowOff>83820</xdr:rowOff>
                  </from>
                  <to>
                    <xdr:col>6</xdr:col>
                    <xdr:colOff>274320</xdr:colOff>
                    <xdr:row>10</xdr:row>
                    <xdr:rowOff>266700</xdr:rowOff>
                  </to>
                </anchor>
              </controlPr>
            </control>
          </mc:Choice>
        </mc:AlternateContent>
        <mc:AlternateContent xmlns:mc="http://schemas.openxmlformats.org/markup-compatibility/2006">
          <mc:Choice Requires="x14">
            <control shapeId="15524" r:id="rId70" name="Option Button 164">
              <controlPr defaultSize="0" autoFill="0" autoLine="0" autoPict="0">
                <anchor moveWithCells="1">
                  <from>
                    <xdr:col>7</xdr:col>
                    <xdr:colOff>83820</xdr:colOff>
                    <xdr:row>10</xdr:row>
                    <xdr:rowOff>83820</xdr:rowOff>
                  </from>
                  <to>
                    <xdr:col>7</xdr:col>
                    <xdr:colOff>274320</xdr:colOff>
                    <xdr:row>10</xdr:row>
                    <xdr:rowOff>266700</xdr:rowOff>
                  </to>
                </anchor>
              </controlPr>
            </control>
          </mc:Choice>
        </mc:AlternateContent>
        <mc:AlternateContent xmlns:mc="http://schemas.openxmlformats.org/markup-compatibility/2006">
          <mc:Choice Requires="x14">
            <control shapeId="15525" r:id="rId71" name="Group Box 165">
              <controlPr defaultSize="0" autoFill="0" autoPict="0" altText="">
                <anchor moveWithCells="1">
                  <from>
                    <xdr:col>2</xdr:col>
                    <xdr:colOff>0</xdr:colOff>
                    <xdr:row>10</xdr:row>
                    <xdr:rowOff>327660</xdr:rowOff>
                  </from>
                  <to>
                    <xdr:col>8</xdr:col>
                    <xdr:colOff>0</xdr:colOff>
                    <xdr:row>12</xdr:row>
                    <xdr:rowOff>0</xdr:rowOff>
                  </to>
                </anchor>
              </controlPr>
            </control>
          </mc:Choice>
        </mc:AlternateContent>
        <mc:AlternateContent xmlns:mc="http://schemas.openxmlformats.org/markup-compatibility/2006">
          <mc:Choice Requires="x14">
            <control shapeId="15526" r:id="rId72" name="Group Box 166">
              <controlPr defaultSize="0" autoFill="0" autoPict="0" altText="">
                <anchor moveWithCells="1">
                  <from>
                    <xdr:col>2</xdr:col>
                    <xdr:colOff>0</xdr:colOff>
                    <xdr:row>10</xdr:row>
                    <xdr:rowOff>327660</xdr:rowOff>
                  </from>
                  <to>
                    <xdr:col>8</xdr:col>
                    <xdr:colOff>0</xdr:colOff>
                    <xdr:row>12</xdr:row>
                    <xdr:rowOff>0</xdr:rowOff>
                  </to>
                </anchor>
              </controlPr>
            </control>
          </mc:Choice>
        </mc:AlternateContent>
        <mc:AlternateContent xmlns:mc="http://schemas.openxmlformats.org/markup-compatibility/2006">
          <mc:Choice Requires="x14">
            <control shapeId="15527" r:id="rId73" name="Group Box 167">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5528" r:id="rId74" name="Option Button 168">
              <controlPr defaultSize="0" autoFill="0" autoLine="0" autoPict="0">
                <anchor moveWithCells="1">
                  <from>
                    <xdr:col>2</xdr:col>
                    <xdr:colOff>83820</xdr:colOff>
                    <xdr:row>9</xdr:row>
                    <xdr:rowOff>83820</xdr:rowOff>
                  </from>
                  <to>
                    <xdr:col>2</xdr:col>
                    <xdr:colOff>274320</xdr:colOff>
                    <xdr:row>9</xdr:row>
                    <xdr:rowOff>266700</xdr:rowOff>
                  </to>
                </anchor>
              </controlPr>
            </control>
          </mc:Choice>
        </mc:AlternateContent>
        <mc:AlternateContent xmlns:mc="http://schemas.openxmlformats.org/markup-compatibility/2006">
          <mc:Choice Requires="x14">
            <control shapeId="15529" r:id="rId75" name="Group Box 169">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5530" r:id="rId76" name="Option Button 170">
              <controlPr defaultSize="0" autoFill="0" autoLine="0" autoPict="0">
                <anchor moveWithCells="1">
                  <from>
                    <xdr:col>3</xdr:col>
                    <xdr:colOff>83820</xdr:colOff>
                    <xdr:row>9</xdr:row>
                    <xdr:rowOff>83820</xdr:rowOff>
                  </from>
                  <to>
                    <xdr:col>3</xdr:col>
                    <xdr:colOff>274320</xdr:colOff>
                    <xdr:row>9</xdr:row>
                    <xdr:rowOff>266700</xdr:rowOff>
                  </to>
                </anchor>
              </controlPr>
            </control>
          </mc:Choice>
        </mc:AlternateContent>
        <mc:AlternateContent xmlns:mc="http://schemas.openxmlformats.org/markup-compatibility/2006">
          <mc:Choice Requires="x14">
            <control shapeId="15531" r:id="rId77" name="Option Button 171">
              <controlPr defaultSize="0" autoFill="0" autoLine="0" autoPict="0">
                <anchor moveWithCells="1">
                  <from>
                    <xdr:col>4</xdr:col>
                    <xdr:colOff>83820</xdr:colOff>
                    <xdr:row>9</xdr:row>
                    <xdr:rowOff>83820</xdr:rowOff>
                  </from>
                  <to>
                    <xdr:col>4</xdr:col>
                    <xdr:colOff>274320</xdr:colOff>
                    <xdr:row>9</xdr:row>
                    <xdr:rowOff>266700</xdr:rowOff>
                  </to>
                </anchor>
              </controlPr>
            </control>
          </mc:Choice>
        </mc:AlternateContent>
        <mc:AlternateContent xmlns:mc="http://schemas.openxmlformats.org/markup-compatibility/2006">
          <mc:Choice Requires="x14">
            <control shapeId="15532" r:id="rId78" name="Option Button 172">
              <controlPr defaultSize="0" autoFill="0" autoLine="0" autoPict="0">
                <anchor moveWithCells="1">
                  <from>
                    <xdr:col>5</xdr:col>
                    <xdr:colOff>83820</xdr:colOff>
                    <xdr:row>9</xdr:row>
                    <xdr:rowOff>83820</xdr:rowOff>
                  </from>
                  <to>
                    <xdr:col>5</xdr:col>
                    <xdr:colOff>274320</xdr:colOff>
                    <xdr:row>9</xdr:row>
                    <xdr:rowOff>266700</xdr:rowOff>
                  </to>
                </anchor>
              </controlPr>
            </control>
          </mc:Choice>
        </mc:AlternateContent>
        <mc:AlternateContent xmlns:mc="http://schemas.openxmlformats.org/markup-compatibility/2006">
          <mc:Choice Requires="x14">
            <control shapeId="15533" r:id="rId79" name="Option Button 173">
              <controlPr defaultSize="0" autoFill="0" autoLine="0" autoPict="0">
                <anchor moveWithCells="1">
                  <from>
                    <xdr:col>6</xdr:col>
                    <xdr:colOff>83820</xdr:colOff>
                    <xdr:row>9</xdr:row>
                    <xdr:rowOff>83820</xdr:rowOff>
                  </from>
                  <to>
                    <xdr:col>6</xdr:col>
                    <xdr:colOff>274320</xdr:colOff>
                    <xdr:row>9</xdr:row>
                    <xdr:rowOff>266700</xdr:rowOff>
                  </to>
                </anchor>
              </controlPr>
            </control>
          </mc:Choice>
        </mc:AlternateContent>
        <mc:AlternateContent xmlns:mc="http://schemas.openxmlformats.org/markup-compatibility/2006">
          <mc:Choice Requires="x14">
            <control shapeId="15534" r:id="rId80" name="Option Button 174">
              <controlPr defaultSize="0" autoFill="0" autoLine="0" autoPict="0">
                <anchor moveWithCells="1">
                  <from>
                    <xdr:col>7</xdr:col>
                    <xdr:colOff>83820</xdr:colOff>
                    <xdr:row>9</xdr:row>
                    <xdr:rowOff>83820</xdr:rowOff>
                  </from>
                  <to>
                    <xdr:col>7</xdr:col>
                    <xdr:colOff>274320</xdr:colOff>
                    <xdr:row>9</xdr:row>
                    <xdr:rowOff>266700</xdr:rowOff>
                  </to>
                </anchor>
              </controlPr>
            </control>
          </mc:Choice>
        </mc:AlternateContent>
        <mc:AlternateContent xmlns:mc="http://schemas.openxmlformats.org/markup-compatibility/2006">
          <mc:Choice Requires="x14">
            <control shapeId="15535" r:id="rId81" name="Group Box 175">
              <controlPr defaultSize="0" autoFill="0" autoPict="0" altText="">
                <anchor moveWithCells="1">
                  <from>
                    <xdr:col>2</xdr:col>
                    <xdr:colOff>0</xdr:colOff>
                    <xdr:row>9</xdr:row>
                    <xdr:rowOff>327660</xdr:rowOff>
                  </from>
                  <to>
                    <xdr:col>8</xdr:col>
                    <xdr:colOff>0</xdr:colOff>
                    <xdr:row>11</xdr:row>
                    <xdr:rowOff>175260</xdr:rowOff>
                  </to>
                </anchor>
              </controlPr>
            </control>
          </mc:Choice>
        </mc:AlternateContent>
        <mc:AlternateContent xmlns:mc="http://schemas.openxmlformats.org/markup-compatibility/2006">
          <mc:Choice Requires="x14">
            <control shapeId="15536" r:id="rId82" name="Group Box 176">
              <controlPr defaultSize="0" autoFill="0" autoPict="0" altText="">
                <anchor moveWithCells="1">
                  <from>
                    <xdr:col>2</xdr:col>
                    <xdr:colOff>0</xdr:colOff>
                    <xdr:row>9</xdr:row>
                    <xdr:rowOff>327660</xdr:rowOff>
                  </from>
                  <to>
                    <xdr:col>8</xdr:col>
                    <xdr:colOff>0</xdr:colOff>
                    <xdr:row>11</xdr:row>
                    <xdr:rowOff>175260</xdr:rowOff>
                  </to>
                </anchor>
              </controlPr>
            </control>
          </mc:Choice>
        </mc:AlternateContent>
        <mc:AlternateContent xmlns:mc="http://schemas.openxmlformats.org/markup-compatibility/2006">
          <mc:Choice Requires="x14">
            <control shapeId="15537" r:id="rId83" name="Group Box 177">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5538" r:id="rId84" name="Group Box 178">
              <controlPr defaultSize="0" autoFill="0" autoPict="0" altText="">
                <anchor moveWithCells="1">
                  <from>
                    <xdr:col>2</xdr:col>
                    <xdr:colOff>0</xdr:colOff>
                    <xdr:row>8</xdr:row>
                    <xdr:rowOff>327660</xdr:rowOff>
                  </from>
                  <to>
                    <xdr:col>8</xdr:col>
                    <xdr:colOff>0</xdr:colOff>
                    <xdr:row>10</xdr:row>
                    <xdr:rowOff>0</xdr:rowOff>
                  </to>
                </anchor>
              </controlPr>
            </control>
          </mc:Choice>
        </mc:AlternateContent>
        <mc:AlternateContent xmlns:mc="http://schemas.openxmlformats.org/markup-compatibility/2006">
          <mc:Choice Requires="x14">
            <control shapeId="15540" r:id="rId85" name="Group Box 180">
              <controlPr defaultSize="0" autoFill="0" autoPict="0" altText="">
                <anchor moveWithCells="1">
                  <from>
                    <xdr:col>2</xdr:col>
                    <xdr:colOff>0</xdr:colOff>
                    <xdr:row>13</xdr:row>
                    <xdr:rowOff>327660</xdr:rowOff>
                  </from>
                  <to>
                    <xdr:col>8</xdr:col>
                    <xdr:colOff>0</xdr:colOff>
                    <xdr:row>14</xdr:row>
                    <xdr:rowOff>160020</xdr:rowOff>
                  </to>
                </anchor>
              </controlPr>
            </control>
          </mc:Choice>
        </mc:AlternateContent>
        <mc:AlternateContent xmlns:mc="http://schemas.openxmlformats.org/markup-compatibility/2006">
          <mc:Choice Requires="x14">
            <control shapeId="15546" r:id="rId86" name="Group Box 186">
              <controlPr defaultSize="0" autoFill="0" autoPict="0" altText="">
                <anchor moveWithCells="1">
                  <from>
                    <xdr:col>2</xdr:col>
                    <xdr:colOff>0</xdr:colOff>
                    <xdr:row>14</xdr:row>
                    <xdr:rowOff>0</xdr:rowOff>
                  </from>
                  <to>
                    <xdr:col>8</xdr:col>
                    <xdr:colOff>0</xdr:colOff>
                    <xdr:row>16</xdr:row>
                    <xdr:rowOff>144780</xdr:rowOff>
                  </to>
                </anchor>
              </controlPr>
            </control>
          </mc:Choice>
        </mc:AlternateContent>
        <mc:AlternateContent xmlns:mc="http://schemas.openxmlformats.org/markup-compatibility/2006">
          <mc:Choice Requires="x14">
            <control shapeId="15547" r:id="rId87" name="Group Box 187">
              <controlPr defaultSize="0" autoFill="0" autoPict="0" altText="">
                <anchor moveWithCells="1">
                  <from>
                    <xdr:col>2</xdr:col>
                    <xdr:colOff>0</xdr:colOff>
                    <xdr:row>14</xdr:row>
                    <xdr:rowOff>0</xdr:rowOff>
                  </from>
                  <to>
                    <xdr:col>8</xdr:col>
                    <xdr:colOff>0</xdr:colOff>
                    <xdr:row>16</xdr:row>
                    <xdr:rowOff>144780</xdr:rowOff>
                  </to>
                </anchor>
              </controlPr>
            </control>
          </mc:Choice>
        </mc:AlternateContent>
        <mc:AlternateContent xmlns:mc="http://schemas.openxmlformats.org/markup-compatibility/2006">
          <mc:Choice Requires="x14">
            <control shapeId="15548" r:id="rId88" name="Group Box 188">
              <controlPr defaultSize="0" autoFill="0" autoPict="0" altText="">
                <anchor moveWithCells="1">
                  <from>
                    <xdr:col>2</xdr:col>
                    <xdr:colOff>0</xdr:colOff>
                    <xdr:row>14</xdr:row>
                    <xdr:rowOff>0</xdr:rowOff>
                  </from>
                  <to>
                    <xdr:col>8</xdr:col>
                    <xdr:colOff>0</xdr:colOff>
                    <xdr:row>16</xdr:row>
                    <xdr:rowOff>144780</xdr:rowOff>
                  </to>
                </anchor>
              </controlPr>
            </control>
          </mc:Choice>
        </mc:AlternateContent>
        <mc:AlternateContent xmlns:mc="http://schemas.openxmlformats.org/markup-compatibility/2006">
          <mc:Choice Requires="x14">
            <control shapeId="15549" r:id="rId89" name="Group Box 189">
              <controlPr defaultSize="0" autoFill="0" autoPict="0" altText="">
                <anchor moveWithCells="1">
                  <from>
                    <xdr:col>2</xdr:col>
                    <xdr:colOff>0</xdr:colOff>
                    <xdr:row>14</xdr:row>
                    <xdr:rowOff>0</xdr:rowOff>
                  </from>
                  <to>
                    <xdr:col>8</xdr:col>
                    <xdr:colOff>0</xdr:colOff>
                    <xdr:row>16</xdr:row>
                    <xdr:rowOff>144780</xdr:rowOff>
                  </to>
                </anchor>
              </controlPr>
            </control>
          </mc:Choice>
        </mc:AlternateContent>
        <mc:AlternateContent xmlns:mc="http://schemas.openxmlformats.org/markup-compatibility/2006">
          <mc:Choice Requires="x14">
            <control shapeId="15550" r:id="rId90" name="Group Box 190">
              <controlPr defaultSize="0" autoFill="0" autoPict="0" altText="">
                <anchor moveWithCells="1">
                  <from>
                    <xdr:col>2</xdr:col>
                    <xdr:colOff>0</xdr:colOff>
                    <xdr:row>14</xdr:row>
                    <xdr:rowOff>0</xdr:rowOff>
                  </from>
                  <to>
                    <xdr:col>8</xdr:col>
                    <xdr:colOff>0</xdr:colOff>
                    <xdr:row>16</xdr:row>
                    <xdr:rowOff>144780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BDC9CD"/>
  </sheetPr>
  <dimension ref="A2:S33"/>
  <sheetViews>
    <sheetView showGridLines="0" zoomScaleNormal="100" workbookViewId="0">
      <selection activeCell="C6" sqref="C6"/>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19" width="11.44140625" style="52"/>
  </cols>
  <sheetData>
    <row r="2" spans="1:17" ht="21.6" thickBot="1" x14ac:dyDescent="0.45">
      <c r="B2" s="37" t="s">
        <v>39</v>
      </c>
      <c r="C2" s="38"/>
      <c r="D2" s="38"/>
      <c r="E2" s="38"/>
      <c r="F2" s="38"/>
      <c r="G2" s="38"/>
      <c r="H2" s="38"/>
      <c r="I2" s="38"/>
      <c r="J2" s="38"/>
      <c r="M2" s="51"/>
    </row>
    <row r="3" spans="1:17" ht="15.6" thickTop="1" thickBot="1" x14ac:dyDescent="0.35">
      <c r="A3" s="64"/>
      <c r="C3" s="85"/>
      <c r="D3" s="85"/>
      <c r="E3" s="85"/>
      <c r="F3" s="85"/>
      <c r="G3" s="85"/>
      <c r="H3" s="85"/>
      <c r="I3" s="85"/>
      <c r="J3" s="85"/>
      <c r="M3" s="100"/>
    </row>
    <row r="4" spans="1:17" ht="87" customHeight="1" x14ac:dyDescent="0.3">
      <c r="B4" s="339" t="s">
        <v>7</v>
      </c>
      <c r="C4" s="115" t="s">
        <v>17</v>
      </c>
      <c r="D4" s="116" t="s">
        <v>68</v>
      </c>
      <c r="E4" s="116" t="s">
        <v>69</v>
      </c>
      <c r="F4" s="116" t="s">
        <v>70</v>
      </c>
      <c r="G4" s="116" t="s">
        <v>71</v>
      </c>
      <c r="H4" s="117"/>
      <c r="I4" s="331" t="s">
        <v>26</v>
      </c>
      <c r="J4" s="333" t="s">
        <v>25</v>
      </c>
      <c r="K4" s="23"/>
      <c r="M4" s="335" t="s">
        <v>27</v>
      </c>
      <c r="N4" s="335" t="s">
        <v>16</v>
      </c>
      <c r="O4" s="336" t="s">
        <v>28</v>
      </c>
      <c r="P4" s="328" t="s">
        <v>73</v>
      </c>
      <c r="Q4" s="328" t="s">
        <v>72</v>
      </c>
    </row>
    <row r="5" spans="1:17" ht="15.75" customHeight="1" thickBot="1" x14ac:dyDescent="0.35">
      <c r="B5" s="343"/>
      <c r="C5" s="112">
        <v>1</v>
      </c>
      <c r="D5" s="113">
        <v>2</v>
      </c>
      <c r="E5" s="113">
        <v>3</v>
      </c>
      <c r="F5" s="113">
        <v>4</v>
      </c>
      <c r="G5" s="113">
        <v>5</v>
      </c>
      <c r="H5" s="114" t="s">
        <v>15</v>
      </c>
      <c r="I5" s="332"/>
      <c r="J5" s="334"/>
      <c r="K5" s="23"/>
      <c r="M5" s="335"/>
      <c r="N5" s="335"/>
      <c r="O5" s="336"/>
      <c r="P5" s="328"/>
      <c r="Q5" s="328"/>
    </row>
    <row r="6" spans="1:17" ht="39.6" x14ac:dyDescent="0.3">
      <c r="B6" s="17" t="s">
        <v>50</v>
      </c>
      <c r="C6" s="65"/>
      <c r="D6" s="66"/>
      <c r="E6" s="66"/>
      <c r="F6" s="66"/>
      <c r="G6" s="66"/>
      <c r="H6" s="107"/>
      <c r="I6" s="49"/>
      <c r="J6" s="67"/>
      <c r="K6" s="111">
        <f>H6</f>
        <v>0</v>
      </c>
      <c r="L6" s="101" t="str">
        <f>IF(K6=6,"0",IF(K6=0,"-",K6))</f>
        <v>-</v>
      </c>
      <c r="M6" s="102" t="str">
        <f t="shared" ref="M6:M12" si="0">IF(ISTEXT(B6),IFERROR(VLOOKUP(I6,Relevanz_fur_Unternehmen,2,0),""),"")</f>
        <v/>
      </c>
      <c r="N6" s="103" t="str">
        <f>IFERROR(L6*M6,"-")</f>
        <v>-</v>
      </c>
      <c r="O6" s="103" t="str">
        <f t="shared" ref="O6:O12" si="1">IFERROR(IF((M6*L6)&gt;0,"ja","nein"),"")</f>
        <v/>
      </c>
      <c r="P6" s="104">
        <f>IF(K6&gt;0,ISNUMBER(K6)*ISTEXT(I6),0)</f>
        <v>0</v>
      </c>
      <c r="Q6" s="104" t="str">
        <f t="shared" ref="Q6:Q12" si="2">IF(ISNUMBER(K6),IF(K6&gt;0,"x",""),"")</f>
        <v/>
      </c>
    </row>
    <row r="7" spans="1:17" ht="25.5" customHeight="1" x14ac:dyDescent="0.3">
      <c r="B7" s="18" t="s">
        <v>51</v>
      </c>
      <c r="C7" s="68"/>
      <c r="D7" s="69"/>
      <c r="E7" s="69"/>
      <c r="F7" s="69"/>
      <c r="G7" s="69"/>
      <c r="H7" s="108"/>
      <c r="I7" s="49"/>
      <c r="J7" s="32"/>
      <c r="K7" s="111">
        <f t="shared" ref="K7:K12" si="3">H7</f>
        <v>0</v>
      </c>
      <c r="L7" s="101" t="str">
        <f t="shared" ref="L7:L12" si="4">IF(K7=6,"0",IF(K7=0,"-",K7))</f>
        <v>-</v>
      </c>
      <c r="M7" s="102" t="str">
        <f t="shared" si="0"/>
        <v/>
      </c>
      <c r="N7" s="103" t="str">
        <f t="shared" ref="N7:N12" si="5">IFERROR(L7*M7,"-")</f>
        <v>-</v>
      </c>
      <c r="O7" s="103" t="str">
        <f t="shared" si="1"/>
        <v/>
      </c>
      <c r="P7" s="104">
        <f t="shared" ref="P7:P12" si="6">IF(K7&gt;0,ISNUMBER(K7)*ISTEXT(I7),0)</f>
        <v>0</v>
      </c>
      <c r="Q7" s="104" t="str">
        <f t="shared" si="2"/>
        <v/>
      </c>
    </row>
    <row r="8" spans="1:17" ht="25.5" customHeight="1" x14ac:dyDescent="0.3">
      <c r="B8" s="19" t="s">
        <v>80</v>
      </c>
      <c r="C8" s="71"/>
      <c r="D8" s="72"/>
      <c r="E8" s="72"/>
      <c r="F8" s="72"/>
      <c r="G8" s="72"/>
      <c r="H8" s="109"/>
      <c r="I8" s="49"/>
      <c r="J8" s="36"/>
      <c r="K8" s="111">
        <f t="shared" si="3"/>
        <v>0</v>
      </c>
      <c r="L8" s="101" t="str">
        <f t="shared" si="4"/>
        <v>-</v>
      </c>
      <c r="M8" s="102" t="str">
        <f t="shared" si="0"/>
        <v/>
      </c>
      <c r="N8" s="103" t="str">
        <f t="shared" si="5"/>
        <v>-</v>
      </c>
      <c r="O8" s="103" t="str">
        <f t="shared" si="1"/>
        <v/>
      </c>
      <c r="P8" s="104">
        <f t="shared" si="6"/>
        <v>0</v>
      </c>
      <c r="Q8" s="104" t="str">
        <f t="shared" si="2"/>
        <v/>
      </c>
    </row>
    <row r="9" spans="1:17" ht="26.4" x14ac:dyDescent="0.3">
      <c r="B9" s="18" t="s">
        <v>52</v>
      </c>
      <c r="C9" s="68"/>
      <c r="D9" s="69"/>
      <c r="E9" s="69"/>
      <c r="F9" s="69"/>
      <c r="G9" s="69"/>
      <c r="H9" s="108"/>
      <c r="I9" s="49"/>
      <c r="J9" s="32"/>
      <c r="K9" s="111">
        <f t="shared" si="3"/>
        <v>0</v>
      </c>
      <c r="L9" s="101" t="str">
        <f t="shared" si="4"/>
        <v>-</v>
      </c>
      <c r="M9" s="102" t="str">
        <f t="shared" si="0"/>
        <v/>
      </c>
      <c r="N9" s="103" t="str">
        <f t="shared" si="5"/>
        <v>-</v>
      </c>
      <c r="O9" s="103" t="str">
        <f t="shared" si="1"/>
        <v/>
      </c>
      <c r="P9" s="104">
        <f t="shared" si="6"/>
        <v>0</v>
      </c>
      <c r="Q9" s="104" t="str">
        <f t="shared" si="2"/>
        <v/>
      </c>
    </row>
    <row r="10" spans="1:17" ht="25.5" customHeight="1" x14ac:dyDescent="0.3">
      <c r="B10" s="248" t="s">
        <v>213</v>
      </c>
      <c r="C10" s="71"/>
      <c r="D10" s="72"/>
      <c r="E10" s="72"/>
      <c r="F10" s="72"/>
      <c r="G10" s="72"/>
      <c r="H10" s="109"/>
      <c r="I10" s="49"/>
      <c r="J10" s="36"/>
      <c r="K10" s="111">
        <f t="shared" si="3"/>
        <v>0</v>
      </c>
      <c r="L10" s="101" t="str">
        <f t="shared" si="4"/>
        <v>-</v>
      </c>
      <c r="M10" s="102" t="str">
        <f t="shared" si="0"/>
        <v/>
      </c>
      <c r="N10" s="103" t="str">
        <f t="shared" si="5"/>
        <v>-</v>
      </c>
      <c r="O10" s="103" t="str">
        <f t="shared" si="1"/>
        <v/>
      </c>
      <c r="P10" s="104">
        <f t="shared" si="6"/>
        <v>0</v>
      </c>
      <c r="Q10" s="104" t="str">
        <f t="shared" si="2"/>
        <v/>
      </c>
    </row>
    <row r="11" spans="1:17" ht="26.4" x14ac:dyDescent="0.3">
      <c r="B11" s="20" t="s">
        <v>53</v>
      </c>
      <c r="C11" s="68"/>
      <c r="D11" s="69"/>
      <c r="E11" s="69"/>
      <c r="F11" s="69"/>
      <c r="G11" s="69"/>
      <c r="H11" s="108"/>
      <c r="I11" s="49"/>
      <c r="J11" s="32"/>
      <c r="K11" s="111">
        <f t="shared" si="3"/>
        <v>0</v>
      </c>
      <c r="L11" s="101" t="str">
        <f t="shared" si="4"/>
        <v>-</v>
      </c>
      <c r="M11" s="102" t="str">
        <f t="shared" si="0"/>
        <v/>
      </c>
      <c r="N11" s="103" t="str">
        <f t="shared" si="5"/>
        <v>-</v>
      </c>
      <c r="O11" s="103" t="str">
        <f t="shared" si="1"/>
        <v/>
      </c>
      <c r="P11" s="104">
        <f t="shared" si="6"/>
        <v>0</v>
      </c>
      <c r="Q11" s="104" t="str">
        <f t="shared" si="2"/>
        <v/>
      </c>
    </row>
    <row r="12" spans="1:17" ht="28.95" customHeight="1" thickBot="1" x14ac:dyDescent="0.35">
      <c r="B12" s="25" t="s">
        <v>60</v>
      </c>
      <c r="C12" s="75"/>
      <c r="D12" s="76"/>
      <c r="E12" s="76"/>
      <c r="F12" s="76"/>
      <c r="G12" s="76"/>
      <c r="H12" s="120"/>
      <c r="I12" s="86"/>
      <c r="J12" s="33"/>
      <c r="K12" s="111">
        <f t="shared" si="3"/>
        <v>0</v>
      </c>
      <c r="L12" s="101" t="str">
        <f t="shared" si="4"/>
        <v>-</v>
      </c>
      <c r="M12" s="102" t="str">
        <f t="shared" si="0"/>
        <v/>
      </c>
      <c r="N12" s="103" t="str">
        <f t="shared" si="5"/>
        <v>-</v>
      </c>
      <c r="O12" s="103" t="str">
        <f t="shared" si="1"/>
        <v/>
      </c>
      <c r="P12" s="104">
        <f t="shared" si="6"/>
        <v>0</v>
      </c>
      <c r="Q12" s="104" t="str">
        <f t="shared" si="2"/>
        <v/>
      </c>
    </row>
    <row r="13" spans="1:17" x14ac:dyDescent="0.3">
      <c r="B13" s="21"/>
      <c r="C13" s="80"/>
      <c r="D13" s="80"/>
      <c r="E13" s="80"/>
      <c r="F13" s="80"/>
      <c r="G13" s="80"/>
      <c r="H13" s="80"/>
      <c r="I13" s="64"/>
      <c r="J13" s="64"/>
      <c r="P13" s="104"/>
    </row>
    <row r="14" spans="1:17" x14ac:dyDescent="0.3">
      <c r="B14" s="4" t="s">
        <v>29</v>
      </c>
      <c r="C14" s="41" t="str">
        <f>IFERROR(SUMIF(O6:O12,"ja",N6:N12)/SUMIF(O6:O12,"ja",M6:M12),"-")</f>
        <v>-</v>
      </c>
      <c r="D14" s="40" t="str">
        <f>"("&amp;IFERROR(VLOOKUP(ROUND(C14,0),Einstufung,2),"-")&amp;")"</f>
        <v>(-)</v>
      </c>
      <c r="E14" s="42"/>
      <c r="F14" s="80"/>
      <c r="G14" s="80"/>
      <c r="H14" s="80"/>
      <c r="I14" s="3"/>
      <c r="J14" s="24"/>
    </row>
    <row r="15" spans="1:17" x14ac:dyDescent="0.3">
      <c r="B15" s="5">
        <f>SUM(P6:P12)/COUNT(P6:P12)</f>
        <v>0</v>
      </c>
      <c r="C15" s="43"/>
      <c r="D15" s="82"/>
      <c r="E15" s="44"/>
      <c r="F15" s="83"/>
      <c r="G15" s="83"/>
      <c r="H15" s="83"/>
      <c r="I15" s="45"/>
      <c r="J15" s="1"/>
    </row>
    <row r="16" spans="1:17" x14ac:dyDescent="0.3">
      <c r="C16" s="46"/>
      <c r="D16" s="47"/>
      <c r="E16" s="48"/>
      <c r="F16" s="83"/>
      <c r="G16" s="83"/>
      <c r="H16" s="83"/>
      <c r="I16" s="83"/>
      <c r="J16" s="1"/>
    </row>
    <row r="17" spans="3:10" x14ac:dyDescent="0.3">
      <c r="C17" s="83"/>
      <c r="D17" s="83"/>
      <c r="E17" s="83"/>
      <c r="F17" s="83"/>
      <c r="G17" s="83"/>
      <c r="H17" s="83"/>
      <c r="I17" s="83"/>
      <c r="J17" s="1"/>
    </row>
    <row r="18" spans="3:10" x14ac:dyDescent="0.3">
      <c r="C18" s="83"/>
      <c r="D18" s="83"/>
      <c r="E18" s="83"/>
      <c r="F18" s="83"/>
      <c r="G18" s="83"/>
      <c r="H18" s="83"/>
      <c r="I18" s="83"/>
      <c r="J18" s="1"/>
    </row>
    <row r="19" spans="3:10" x14ac:dyDescent="0.3">
      <c r="C19" s="64"/>
      <c r="D19" s="64"/>
      <c r="E19" s="64"/>
      <c r="F19" s="64"/>
      <c r="G19" s="64"/>
      <c r="H19" s="64"/>
      <c r="I19" s="64"/>
      <c r="J19" s="1"/>
    </row>
    <row r="20" spans="3:10" x14ac:dyDescent="0.3">
      <c r="C20" s="64"/>
      <c r="D20" s="64"/>
      <c r="E20" s="64"/>
      <c r="F20" s="64"/>
      <c r="G20" s="64"/>
      <c r="H20" s="64"/>
      <c r="I20" s="64"/>
      <c r="J20" s="64"/>
    </row>
    <row r="21" spans="3:10" x14ac:dyDescent="0.3">
      <c r="C21" s="64"/>
      <c r="D21" s="64"/>
      <c r="E21" s="64"/>
      <c r="F21" s="64"/>
      <c r="G21" s="64"/>
      <c r="H21" s="64"/>
      <c r="I21" s="64"/>
      <c r="J21" s="64"/>
    </row>
    <row r="22" spans="3:10" x14ac:dyDescent="0.3">
      <c r="C22" s="64"/>
      <c r="D22" s="64"/>
      <c r="E22" s="64"/>
      <c r="F22" s="64"/>
      <c r="G22" s="64"/>
      <c r="H22" s="64"/>
      <c r="I22" s="64"/>
      <c r="J22" s="64"/>
    </row>
    <row r="23" spans="3:10" x14ac:dyDescent="0.3">
      <c r="C23" s="64"/>
      <c r="D23" s="64"/>
      <c r="E23" s="64"/>
      <c r="F23" s="64"/>
      <c r="G23" s="64"/>
      <c r="H23" s="64"/>
      <c r="I23" s="64"/>
      <c r="J23" s="64"/>
    </row>
    <row r="24" spans="3:10" x14ac:dyDescent="0.3">
      <c r="C24" s="64"/>
      <c r="D24" s="64"/>
      <c r="E24" s="64"/>
      <c r="F24" s="64"/>
      <c r="G24" s="64"/>
      <c r="H24" s="64"/>
      <c r="I24" s="64"/>
      <c r="J24" s="64"/>
    </row>
    <row r="25" spans="3:10" x14ac:dyDescent="0.3">
      <c r="C25" s="64"/>
      <c r="D25" s="64"/>
      <c r="E25" s="64"/>
      <c r="F25" s="64"/>
      <c r="G25" s="64"/>
      <c r="H25" s="64"/>
      <c r="I25" s="64"/>
      <c r="J25" s="64"/>
    </row>
    <row r="26" spans="3:10" x14ac:dyDescent="0.3">
      <c r="C26" s="64"/>
      <c r="D26" s="64"/>
      <c r="E26" s="64"/>
      <c r="F26" s="64"/>
      <c r="G26" s="64"/>
      <c r="H26" s="64"/>
      <c r="I26" s="64"/>
      <c r="J26" s="64"/>
    </row>
    <row r="27" spans="3:10" x14ac:dyDescent="0.3">
      <c r="C27" s="64"/>
      <c r="D27" s="64"/>
      <c r="E27" s="64"/>
      <c r="F27" s="64"/>
      <c r="G27" s="64"/>
      <c r="H27" s="64"/>
      <c r="I27" s="64"/>
      <c r="J27" s="64"/>
    </row>
    <row r="28" spans="3:10" x14ac:dyDescent="0.3">
      <c r="C28" s="64"/>
      <c r="D28" s="64"/>
      <c r="E28" s="64"/>
      <c r="F28" s="64"/>
      <c r="G28" s="64"/>
      <c r="H28" s="64"/>
      <c r="I28" s="64"/>
      <c r="J28" s="64"/>
    </row>
    <row r="29" spans="3:10" x14ac:dyDescent="0.3">
      <c r="C29" s="64"/>
      <c r="D29" s="64"/>
      <c r="E29" s="64"/>
      <c r="F29" s="64"/>
      <c r="G29" s="64"/>
      <c r="H29" s="64"/>
      <c r="I29" s="64"/>
      <c r="J29" s="64"/>
    </row>
    <row r="30" spans="3:10" x14ac:dyDescent="0.3">
      <c r="C30" s="64"/>
      <c r="D30" s="64"/>
      <c r="E30" s="64"/>
      <c r="F30" s="64"/>
      <c r="G30" s="64"/>
      <c r="H30" s="64"/>
      <c r="I30" s="64"/>
      <c r="J30" s="64"/>
    </row>
    <row r="31" spans="3:10" x14ac:dyDescent="0.3">
      <c r="C31" s="64"/>
      <c r="D31" s="64"/>
      <c r="E31" s="64"/>
      <c r="F31" s="64"/>
      <c r="G31" s="64"/>
      <c r="H31" s="64"/>
      <c r="I31" s="64"/>
      <c r="J31" s="64"/>
    </row>
    <row r="32" spans="3:10" x14ac:dyDescent="0.3">
      <c r="C32" s="64"/>
      <c r="D32" s="64"/>
      <c r="E32" s="64"/>
      <c r="F32" s="64"/>
      <c r="G32" s="64"/>
      <c r="H32" s="64"/>
      <c r="I32" s="64"/>
      <c r="J32" s="64"/>
    </row>
    <row r="33" spans="3:10" x14ac:dyDescent="0.3">
      <c r="C33" s="64"/>
      <c r="D33" s="64"/>
      <c r="E33" s="64"/>
      <c r="F33" s="64"/>
      <c r="G33" s="64"/>
      <c r="H33" s="64"/>
      <c r="I33" s="64"/>
      <c r="J33" s="64"/>
    </row>
  </sheetData>
  <sheetProtection password="FABD" sheet="1" objects="1" scenarios="1" selectLockedCells="1"/>
  <mergeCells count="8">
    <mergeCell ref="P4:P5"/>
    <mergeCell ref="Q4:Q5"/>
    <mergeCell ref="N4:N5"/>
    <mergeCell ref="O4:O5"/>
    <mergeCell ref="B4:B5"/>
    <mergeCell ref="I4:I5"/>
    <mergeCell ref="J4:J5"/>
    <mergeCell ref="M4:M5"/>
  </mergeCells>
  <conditionalFormatting sqref="C6:H12">
    <cfRule type="expression" dxfId="94" priority="7">
      <formula>$P6=0</formula>
    </cfRule>
    <cfRule type="expression" dxfId="93" priority="8">
      <formula>$P6=1</formula>
    </cfRule>
  </conditionalFormatting>
  <conditionalFormatting sqref="I6:I12">
    <cfRule type="expression" dxfId="92" priority="5">
      <formula>$N6=0</formula>
    </cfRule>
    <cfRule type="expression" dxfId="91" priority="6">
      <formula>$N6=1</formula>
    </cfRule>
  </conditionalFormatting>
  <conditionalFormatting sqref="I6:I12">
    <cfRule type="cellIs" dxfId="90" priority="1" operator="equal">
      <formula>"hoch"</formula>
    </cfRule>
    <cfRule type="cellIs" dxfId="89" priority="2" operator="equal">
      <formula>"mittel"</formula>
    </cfRule>
    <cfRule type="cellIs" dxfId="88" priority="3" operator="equal">
      <formula>"gering"</formula>
    </cfRule>
    <cfRule type="cellIs" dxfId="87" priority="4" operator="equal">
      <formula>"nicht relevant"</formula>
    </cfRule>
  </conditionalFormatting>
  <dataValidations count="1">
    <dataValidation type="list" allowBlank="1" showInputMessage="1" showErrorMessage="1" sqref="I6:I12">
      <formula1>Relevanz</formula1>
    </dataValidation>
  </dataValidations>
  <hyperlinks>
    <hyperlink ref="B10" location="_13Prozess" display="_13Prozess"/>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6442" r:id="rId4" name="Option Button 58">
              <controlPr defaultSize="0" autoFill="0" autoLine="0" autoPict="0">
                <anchor moveWithCells="1">
                  <from>
                    <xdr:col>2</xdr:col>
                    <xdr:colOff>83820</xdr:colOff>
                    <xdr:row>10</xdr:row>
                    <xdr:rowOff>76200</xdr:rowOff>
                  </from>
                  <to>
                    <xdr:col>2</xdr:col>
                    <xdr:colOff>274320</xdr:colOff>
                    <xdr:row>10</xdr:row>
                    <xdr:rowOff>251460</xdr:rowOff>
                  </to>
                </anchor>
              </controlPr>
            </control>
          </mc:Choice>
        </mc:AlternateContent>
        <mc:AlternateContent xmlns:mc="http://schemas.openxmlformats.org/markup-compatibility/2006">
          <mc:Choice Requires="x14">
            <control shapeId="16443" r:id="rId5" name="Group Box 59">
              <controlPr defaultSize="0" autoFill="0" autoPict="0">
                <anchor moveWithCells="1">
                  <from>
                    <xdr:col>2</xdr:col>
                    <xdr:colOff>0</xdr:colOff>
                    <xdr:row>10</xdr:row>
                    <xdr:rowOff>0</xdr:rowOff>
                  </from>
                  <to>
                    <xdr:col>8</xdr:col>
                    <xdr:colOff>0</xdr:colOff>
                    <xdr:row>11</xdr:row>
                    <xdr:rowOff>0</xdr:rowOff>
                  </to>
                </anchor>
              </controlPr>
            </control>
          </mc:Choice>
        </mc:AlternateContent>
        <mc:AlternateContent xmlns:mc="http://schemas.openxmlformats.org/markup-compatibility/2006">
          <mc:Choice Requires="x14">
            <control shapeId="16444" r:id="rId6" name="Option Button 60">
              <controlPr defaultSize="0" autoFill="0" autoLine="0" autoPict="0">
                <anchor moveWithCells="1">
                  <from>
                    <xdr:col>3</xdr:col>
                    <xdr:colOff>83820</xdr:colOff>
                    <xdr:row>10</xdr:row>
                    <xdr:rowOff>76200</xdr:rowOff>
                  </from>
                  <to>
                    <xdr:col>3</xdr:col>
                    <xdr:colOff>274320</xdr:colOff>
                    <xdr:row>10</xdr:row>
                    <xdr:rowOff>251460</xdr:rowOff>
                  </to>
                </anchor>
              </controlPr>
            </control>
          </mc:Choice>
        </mc:AlternateContent>
        <mc:AlternateContent xmlns:mc="http://schemas.openxmlformats.org/markup-compatibility/2006">
          <mc:Choice Requires="x14">
            <control shapeId="16445" r:id="rId7" name="Option Button 61">
              <controlPr defaultSize="0" autoFill="0" autoLine="0" autoPict="0">
                <anchor moveWithCells="1">
                  <from>
                    <xdr:col>4</xdr:col>
                    <xdr:colOff>83820</xdr:colOff>
                    <xdr:row>10</xdr:row>
                    <xdr:rowOff>76200</xdr:rowOff>
                  </from>
                  <to>
                    <xdr:col>4</xdr:col>
                    <xdr:colOff>274320</xdr:colOff>
                    <xdr:row>10</xdr:row>
                    <xdr:rowOff>251460</xdr:rowOff>
                  </to>
                </anchor>
              </controlPr>
            </control>
          </mc:Choice>
        </mc:AlternateContent>
        <mc:AlternateContent xmlns:mc="http://schemas.openxmlformats.org/markup-compatibility/2006">
          <mc:Choice Requires="x14">
            <control shapeId="16446" r:id="rId8" name="Option Button 62">
              <controlPr defaultSize="0" autoFill="0" autoLine="0" autoPict="0">
                <anchor moveWithCells="1">
                  <from>
                    <xdr:col>5</xdr:col>
                    <xdr:colOff>83820</xdr:colOff>
                    <xdr:row>10</xdr:row>
                    <xdr:rowOff>76200</xdr:rowOff>
                  </from>
                  <to>
                    <xdr:col>5</xdr:col>
                    <xdr:colOff>274320</xdr:colOff>
                    <xdr:row>10</xdr:row>
                    <xdr:rowOff>251460</xdr:rowOff>
                  </to>
                </anchor>
              </controlPr>
            </control>
          </mc:Choice>
        </mc:AlternateContent>
        <mc:AlternateContent xmlns:mc="http://schemas.openxmlformats.org/markup-compatibility/2006">
          <mc:Choice Requires="x14">
            <control shapeId="16447" r:id="rId9" name="Option Button 63">
              <controlPr defaultSize="0" autoFill="0" autoLine="0" autoPict="0">
                <anchor moveWithCells="1">
                  <from>
                    <xdr:col>6</xdr:col>
                    <xdr:colOff>83820</xdr:colOff>
                    <xdr:row>10</xdr:row>
                    <xdr:rowOff>76200</xdr:rowOff>
                  </from>
                  <to>
                    <xdr:col>6</xdr:col>
                    <xdr:colOff>274320</xdr:colOff>
                    <xdr:row>10</xdr:row>
                    <xdr:rowOff>251460</xdr:rowOff>
                  </to>
                </anchor>
              </controlPr>
            </control>
          </mc:Choice>
        </mc:AlternateContent>
        <mc:AlternateContent xmlns:mc="http://schemas.openxmlformats.org/markup-compatibility/2006">
          <mc:Choice Requires="x14">
            <control shapeId="16448" r:id="rId10" name="Option Button 64">
              <controlPr defaultSize="0" autoFill="0" autoLine="0" autoPict="0">
                <anchor moveWithCells="1">
                  <from>
                    <xdr:col>7</xdr:col>
                    <xdr:colOff>83820</xdr:colOff>
                    <xdr:row>10</xdr:row>
                    <xdr:rowOff>76200</xdr:rowOff>
                  </from>
                  <to>
                    <xdr:col>7</xdr:col>
                    <xdr:colOff>274320</xdr:colOff>
                    <xdr:row>10</xdr:row>
                    <xdr:rowOff>251460</xdr:rowOff>
                  </to>
                </anchor>
              </controlPr>
            </control>
          </mc:Choice>
        </mc:AlternateContent>
        <mc:AlternateContent xmlns:mc="http://schemas.openxmlformats.org/markup-compatibility/2006">
          <mc:Choice Requires="x14">
            <control shapeId="16449" r:id="rId11" name="Option Button 65">
              <controlPr defaultSize="0" autoFill="0" autoLine="0" autoPict="0">
                <anchor moveWithCells="1">
                  <from>
                    <xdr:col>2</xdr:col>
                    <xdr:colOff>83820</xdr:colOff>
                    <xdr:row>9</xdr:row>
                    <xdr:rowOff>60960</xdr:rowOff>
                  </from>
                  <to>
                    <xdr:col>2</xdr:col>
                    <xdr:colOff>274320</xdr:colOff>
                    <xdr:row>9</xdr:row>
                    <xdr:rowOff>251460</xdr:rowOff>
                  </to>
                </anchor>
              </controlPr>
            </control>
          </mc:Choice>
        </mc:AlternateContent>
        <mc:AlternateContent xmlns:mc="http://schemas.openxmlformats.org/markup-compatibility/2006">
          <mc:Choice Requires="x14">
            <control shapeId="16450" r:id="rId12" name="Group Box 66">
              <controlPr defaultSize="0" autoFill="0" autoPict="0" altText="">
                <anchor moveWithCells="1">
                  <from>
                    <xdr:col>2</xdr:col>
                    <xdr:colOff>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16451" r:id="rId13" name="Option Button 67">
              <controlPr defaultSize="0" autoFill="0" autoLine="0" autoPict="0">
                <anchor moveWithCells="1">
                  <from>
                    <xdr:col>3</xdr:col>
                    <xdr:colOff>83820</xdr:colOff>
                    <xdr:row>9</xdr:row>
                    <xdr:rowOff>60960</xdr:rowOff>
                  </from>
                  <to>
                    <xdr:col>3</xdr:col>
                    <xdr:colOff>274320</xdr:colOff>
                    <xdr:row>9</xdr:row>
                    <xdr:rowOff>251460</xdr:rowOff>
                  </to>
                </anchor>
              </controlPr>
            </control>
          </mc:Choice>
        </mc:AlternateContent>
        <mc:AlternateContent xmlns:mc="http://schemas.openxmlformats.org/markup-compatibility/2006">
          <mc:Choice Requires="x14">
            <control shapeId="16452" r:id="rId14" name="Option Button 68">
              <controlPr defaultSize="0" autoFill="0" autoLine="0" autoPict="0">
                <anchor moveWithCells="1">
                  <from>
                    <xdr:col>4</xdr:col>
                    <xdr:colOff>83820</xdr:colOff>
                    <xdr:row>9</xdr:row>
                    <xdr:rowOff>60960</xdr:rowOff>
                  </from>
                  <to>
                    <xdr:col>4</xdr:col>
                    <xdr:colOff>274320</xdr:colOff>
                    <xdr:row>9</xdr:row>
                    <xdr:rowOff>251460</xdr:rowOff>
                  </to>
                </anchor>
              </controlPr>
            </control>
          </mc:Choice>
        </mc:AlternateContent>
        <mc:AlternateContent xmlns:mc="http://schemas.openxmlformats.org/markup-compatibility/2006">
          <mc:Choice Requires="x14">
            <control shapeId="16453" r:id="rId15" name="Option Button 69">
              <controlPr defaultSize="0" autoFill="0" autoLine="0" autoPict="0">
                <anchor moveWithCells="1">
                  <from>
                    <xdr:col>5</xdr:col>
                    <xdr:colOff>83820</xdr:colOff>
                    <xdr:row>9</xdr:row>
                    <xdr:rowOff>60960</xdr:rowOff>
                  </from>
                  <to>
                    <xdr:col>5</xdr:col>
                    <xdr:colOff>274320</xdr:colOff>
                    <xdr:row>9</xdr:row>
                    <xdr:rowOff>251460</xdr:rowOff>
                  </to>
                </anchor>
              </controlPr>
            </control>
          </mc:Choice>
        </mc:AlternateContent>
        <mc:AlternateContent xmlns:mc="http://schemas.openxmlformats.org/markup-compatibility/2006">
          <mc:Choice Requires="x14">
            <control shapeId="16454" r:id="rId16" name="Option Button 70">
              <controlPr defaultSize="0" autoFill="0" autoLine="0" autoPict="0">
                <anchor moveWithCells="1">
                  <from>
                    <xdr:col>6</xdr:col>
                    <xdr:colOff>83820</xdr:colOff>
                    <xdr:row>9</xdr:row>
                    <xdr:rowOff>60960</xdr:rowOff>
                  </from>
                  <to>
                    <xdr:col>6</xdr:col>
                    <xdr:colOff>274320</xdr:colOff>
                    <xdr:row>9</xdr:row>
                    <xdr:rowOff>251460</xdr:rowOff>
                  </to>
                </anchor>
              </controlPr>
            </control>
          </mc:Choice>
        </mc:AlternateContent>
        <mc:AlternateContent xmlns:mc="http://schemas.openxmlformats.org/markup-compatibility/2006">
          <mc:Choice Requires="x14">
            <control shapeId="16455" r:id="rId17" name="Option Button 71">
              <controlPr defaultSize="0" autoFill="0" autoLine="0" autoPict="0">
                <anchor moveWithCells="1">
                  <from>
                    <xdr:col>7</xdr:col>
                    <xdr:colOff>83820</xdr:colOff>
                    <xdr:row>9</xdr:row>
                    <xdr:rowOff>60960</xdr:rowOff>
                  </from>
                  <to>
                    <xdr:col>7</xdr:col>
                    <xdr:colOff>274320</xdr:colOff>
                    <xdr:row>9</xdr:row>
                    <xdr:rowOff>251460</xdr:rowOff>
                  </to>
                </anchor>
              </controlPr>
            </control>
          </mc:Choice>
        </mc:AlternateContent>
        <mc:AlternateContent xmlns:mc="http://schemas.openxmlformats.org/markup-compatibility/2006">
          <mc:Choice Requires="x14">
            <control shapeId="16456" r:id="rId18" name="Option Button 72">
              <controlPr defaultSize="0" autoFill="0" autoLine="0" autoPict="0">
                <anchor moveWithCells="1">
                  <from>
                    <xdr:col>2</xdr:col>
                    <xdr:colOff>83820</xdr:colOff>
                    <xdr:row>11</xdr:row>
                    <xdr:rowOff>60960</xdr:rowOff>
                  </from>
                  <to>
                    <xdr:col>2</xdr:col>
                    <xdr:colOff>274320</xdr:colOff>
                    <xdr:row>11</xdr:row>
                    <xdr:rowOff>251460</xdr:rowOff>
                  </to>
                </anchor>
              </controlPr>
            </control>
          </mc:Choice>
        </mc:AlternateContent>
        <mc:AlternateContent xmlns:mc="http://schemas.openxmlformats.org/markup-compatibility/2006">
          <mc:Choice Requires="x14">
            <control shapeId="16457" r:id="rId19" name="Group Box 73">
              <controlPr defaultSize="0" autoFill="0" autoPict="0">
                <anchor moveWithCells="1">
                  <from>
                    <xdr:col>2</xdr:col>
                    <xdr:colOff>0</xdr:colOff>
                    <xdr:row>11</xdr:row>
                    <xdr:rowOff>0</xdr:rowOff>
                  </from>
                  <to>
                    <xdr:col>8</xdr:col>
                    <xdr:colOff>0</xdr:colOff>
                    <xdr:row>12</xdr:row>
                    <xdr:rowOff>137160</xdr:rowOff>
                  </to>
                </anchor>
              </controlPr>
            </control>
          </mc:Choice>
        </mc:AlternateContent>
        <mc:AlternateContent xmlns:mc="http://schemas.openxmlformats.org/markup-compatibility/2006">
          <mc:Choice Requires="x14">
            <control shapeId="16458" r:id="rId20" name="Option Button 74">
              <controlPr defaultSize="0" autoFill="0" autoLine="0" autoPict="0">
                <anchor moveWithCells="1">
                  <from>
                    <xdr:col>3</xdr:col>
                    <xdr:colOff>83820</xdr:colOff>
                    <xdr:row>11</xdr:row>
                    <xdr:rowOff>60960</xdr:rowOff>
                  </from>
                  <to>
                    <xdr:col>3</xdr:col>
                    <xdr:colOff>274320</xdr:colOff>
                    <xdr:row>11</xdr:row>
                    <xdr:rowOff>251460</xdr:rowOff>
                  </to>
                </anchor>
              </controlPr>
            </control>
          </mc:Choice>
        </mc:AlternateContent>
        <mc:AlternateContent xmlns:mc="http://schemas.openxmlformats.org/markup-compatibility/2006">
          <mc:Choice Requires="x14">
            <control shapeId="16459" r:id="rId21" name="Option Button 75">
              <controlPr defaultSize="0" autoFill="0" autoLine="0" autoPict="0">
                <anchor moveWithCells="1">
                  <from>
                    <xdr:col>4</xdr:col>
                    <xdr:colOff>83820</xdr:colOff>
                    <xdr:row>11</xdr:row>
                    <xdr:rowOff>60960</xdr:rowOff>
                  </from>
                  <to>
                    <xdr:col>4</xdr:col>
                    <xdr:colOff>274320</xdr:colOff>
                    <xdr:row>11</xdr:row>
                    <xdr:rowOff>251460</xdr:rowOff>
                  </to>
                </anchor>
              </controlPr>
            </control>
          </mc:Choice>
        </mc:AlternateContent>
        <mc:AlternateContent xmlns:mc="http://schemas.openxmlformats.org/markup-compatibility/2006">
          <mc:Choice Requires="x14">
            <control shapeId="16460" r:id="rId22" name="Option Button 76">
              <controlPr defaultSize="0" autoFill="0" autoLine="0" autoPict="0">
                <anchor moveWithCells="1">
                  <from>
                    <xdr:col>5</xdr:col>
                    <xdr:colOff>83820</xdr:colOff>
                    <xdr:row>11</xdr:row>
                    <xdr:rowOff>60960</xdr:rowOff>
                  </from>
                  <to>
                    <xdr:col>5</xdr:col>
                    <xdr:colOff>274320</xdr:colOff>
                    <xdr:row>11</xdr:row>
                    <xdr:rowOff>251460</xdr:rowOff>
                  </to>
                </anchor>
              </controlPr>
            </control>
          </mc:Choice>
        </mc:AlternateContent>
        <mc:AlternateContent xmlns:mc="http://schemas.openxmlformats.org/markup-compatibility/2006">
          <mc:Choice Requires="x14">
            <control shapeId="16461" r:id="rId23" name="Option Button 77">
              <controlPr defaultSize="0" autoFill="0" autoLine="0" autoPict="0">
                <anchor moveWithCells="1">
                  <from>
                    <xdr:col>6</xdr:col>
                    <xdr:colOff>83820</xdr:colOff>
                    <xdr:row>11</xdr:row>
                    <xdr:rowOff>60960</xdr:rowOff>
                  </from>
                  <to>
                    <xdr:col>6</xdr:col>
                    <xdr:colOff>274320</xdr:colOff>
                    <xdr:row>11</xdr:row>
                    <xdr:rowOff>251460</xdr:rowOff>
                  </to>
                </anchor>
              </controlPr>
            </control>
          </mc:Choice>
        </mc:AlternateContent>
        <mc:AlternateContent xmlns:mc="http://schemas.openxmlformats.org/markup-compatibility/2006">
          <mc:Choice Requires="x14">
            <control shapeId="16462" r:id="rId24" name="Option Button 78">
              <controlPr defaultSize="0" autoFill="0" autoLine="0" autoPict="0">
                <anchor moveWithCells="1">
                  <from>
                    <xdr:col>7</xdr:col>
                    <xdr:colOff>83820</xdr:colOff>
                    <xdr:row>11</xdr:row>
                    <xdr:rowOff>60960</xdr:rowOff>
                  </from>
                  <to>
                    <xdr:col>7</xdr:col>
                    <xdr:colOff>274320</xdr:colOff>
                    <xdr:row>11</xdr:row>
                    <xdr:rowOff>251460</xdr:rowOff>
                  </to>
                </anchor>
              </controlPr>
            </control>
          </mc:Choice>
        </mc:AlternateContent>
        <mc:AlternateContent xmlns:mc="http://schemas.openxmlformats.org/markup-compatibility/2006">
          <mc:Choice Requires="x14">
            <control shapeId="16463" r:id="rId25" name="Option Button 79">
              <controlPr defaultSize="0" autoFill="0" autoLine="0" autoPict="0">
                <anchor moveWithCells="1">
                  <from>
                    <xdr:col>2</xdr:col>
                    <xdr:colOff>83820</xdr:colOff>
                    <xdr:row>5</xdr:row>
                    <xdr:rowOff>137160</xdr:rowOff>
                  </from>
                  <to>
                    <xdr:col>2</xdr:col>
                    <xdr:colOff>274320</xdr:colOff>
                    <xdr:row>5</xdr:row>
                    <xdr:rowOff>312420</xdr:rowOff>
                  </to>
                </anchor>
              </controlPr>
            </control>
          </mc:Choice>
        </mc:AlternateContent>
        <mc:AlternateContent xmlns:mc="http://schemas.openxmlformats.org/markup-compatibility/2006">
          <mc:Choice Requires="x14">
            <control shapeId="16464" r:id="rId26" name="Group Box 80">
              <controlPr defaultSize="0" autoFill="0" autoPict="0" altText="">
                <anchor moveWithCells="1">
                  <from>
                    <xdr:col>2</xdr:col>
                    <xdr:colOff>0</xdr:colOff>
                    <xdr:row>4</xdr:row>
                    <xdr:rowOff>198120</xdr:rowOff>
                  </from>
                  <to>
                    <xdr:col>8</xdr:col>
                    <xdr:colOff>0</xdr:colOff>
                    <xdr:row>6</xdr:row>
                    <xdr:rowOff>0</xdr:rowOff>
                  </to>
                </anchor>
              </controlPr>
            </control>
          </mc:Choice>
        </mc:AlternateContent>
        <mc:AlternateContent xmlns:mc="http://schemas.openxmlformats.org/markup-compatibility/2006">
          <mc:Choice Requires="x14">
            <control shapeId="16465" r:id="rId27" name="Option Button 81">
              <controlPr defaultSize="0" autoFill="0" autoLine="0" autoPict="0">
                <anchor moveWithCells="1">
                  <from>
                    <xdr:col>3</xdr:col>
                    <xdr:colOff>83820</xdr:colOff>
                    <xdr:row>5</xdr:row>
                    <xdr:rowOff>137160</xdr:rowOff>
                  </from>
                  <to>
                    <xdr:col>3</xdr:col>
                    <xdr:colOff>274320</xdr:colOff>
                    <xdr:row>5</xdr:row>
                    <xdr:rowOff>312420</xdr:rowOff>
                  </to>
                </anchor>
              </controlPr>
            </control>
          </mc:Choice>
        </mc:AlternateContent>
        <mc:AlternateContent xmlns:mc="http://schemas.openxmlformats.org/markup-compatibility/2006">
          <mc:Choice Requires="x14">
            <control shapeId="16466" r:id="rId28" name="Option Button 82">
              <controlPr defaultSize="0" autoFill="0" autoLine="0" autoPict="0">
                <anchor moveWithCells="1">
                  <from>
                    <xdr:col>4</xdr:col>
                    <xdr:colOff>83820</xdr:colOff>
                    <xdr:row>5</xdr:row>
                    <xdr:rowOff>137160</xdr:rowOff>
                  </from>
                  <to>
                    <xdr:col>4</xdr:col>
                    <xdr:colOff>274320</xdr:colOff>
                    <xdr:row>5</xdr:row>
                    <xdr:rowOff>312420</xdr:rowOff>
                  </to>
                </anchor>
              </controlPr>
            </control>
          </mc:Choice>
        </mc:AlternateContent>
        <mc:AlternateContent xmlns:mc="http://schemas.openxmlformats.org/markup-compatibility/2006">
          <mc:Choice Requires="x14">
            <control shapeId="16467" r:id="rId29" name="Option Button 83">
              <controlPr defaultSize="0" autoFill="0" autoLine="0" autoPict="0">
                <anchor moveWithCells="1">
                  <from>
                    <xdr:col>5</xdr:col>
                    <xdr:colOff>83820</xdr:colOff>
                    <xdr:row>5</xdr:row>
                    <xdr:rowOff>137160</xdr:rowOff>
                  </from>
                  <to>
                    <xdr:col>5</xdr:col>
                    <xdr:colOff>274320</xdr:colOff>
                    <xdr:row>5</xdr:row>
                    <xdr:rowOff>312420</xdr:rowOff>
                  </to>
                </anchor>
              </controlPr>
            </control>
          </mc:Choice>
        </mc:AlternateContent>
        <mc:AlternateContent xmlns:mc="http://schemas.openxmlformats.org/markup-compatibility/2006">
          <mc:Choice Requires="x14">
            <control shapeId="16468" r:id="rId30" name="Option Button 84">
              <controlPr defaultSize="0" autoFill="0" autoLine="0" autoPict="0">
                <anchor moveWithCells="1">
                  <from>
                    <xdr:col>6</xdr:col>
                    <xdr:colOff>83820</xdr:colOff>
                    <xdr:row>5</xdr:row>
                    <xdr:rowOff>137160</xdr:rowOff>
                  </from>
                  <to>
                    <xdr:col>6</xdr:col>
                    <xdr:colOff>274320</xdr:colOff>
                    <xdr:row>5</xdr:row>
                    <xdr:rowOff>312420</xdr:rowOff>
                  </to>
                </anchor>
              </controlPr>
            </control>
          </mc:Choice>
        </mc:AlternateContent>
        <mc:AlternateContent xmlns:mc="http://schemas.openxmlformats.org/markup-compatibility/2006">
          <mc:Choice Requires="x14">
            <control shapeId="16469" r:id="rId31" name="Option Button 85">
              <controlPr defaultSize="0" autoFill="0" autoLine="0" autoPict="0">
                <anchor moveWithCells="1">
                  <from>
                    <xdr:col>7</xdr:col>
                    <xdr:colOff>83820</xdr:colOff>
                    <xdr:row>5</xdr:row>
                    <xdr:rowOff>137160</xdr:rowOff>
                  </from>
                  <to>
                    <xdr:col>7</xdr:col>
                    <xdr:colOff>274320</xdr:colOff>
                    <xdr:row>5</xdr:row>
                    <xdr:rowOff>312420</xdr:rowOff>
                  </to>
                </anchor>
              </controlPr>
            </control>
          </mc:Choice>
        </mc:AlternateContent>
        <mc:AlternateContent xmlns:mc="http://schemas.openxmlformats.org/markup-compatibility/2006">
          <mc:Choice Requires="x14">
            <control shapeId="16470" r:id="rId32" name="Option Button 86">
              <controlPr defaultSize="0" autoFill="0" autoLine="0" autoPict="0">
                <anchor moveWithCells="1">
                  <from>
                    <xdr:col>2</xdr:col>
                    <xdr:colOff>83820</xdr:colOff>
                    <xdr:row>6</xdr:row>
                    <xdr:rowOff>76200</xdr:rowOff>
                  </from>
                  <to>
                    <xdr:col>2</xdr:col>
                    <xdr:colOff>274320</xdr:colOff>
                    <xdr:row>6</xdr:row>
                    <xdr:rowOff>251460</xdr:rowOff>
                  </to>
                </anchor>
              </controlPr>
            </control>
          </mc:Choice>
        </mc:AlternateContent>
        <mc:AlternateContent xmlns:mc="http://schemas.openxmlformats.org/markup-compatibility/2006">
          <mc:Choice Requires="x14">
            <control shapeId="16471" r:id="rId33" name="Group Box 87">
              <controlPr defaultSize="0" autoFill="0" autoPict="0" altText="">
                <anchor moveWithCells="1">
                  <from>
                    <xdr:col>2</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16472" r:id="rId34" name="Option Button 88">
              <controlPr defaultSize="0" autoFill="0" autoLine="0" autoPict="0">
                <anchor moveWithCells="1">
                  <from>
                    <xdr:col>3</xdr:col>
                    <xdr:colOff>83820</xdr:colOff>
                    <xdr:row>6</xdr:row>
                    <xdr:rowOff>76200</xdr:rowOff>
                  </from>
                  <to>
                    <xdr:col>3</xdr:col>
                    <xdr:colOff>274320</xdr:colOff>
                    <xdr:row>6</xdr:row>
                    <xdr:rowOff>251460</xdr:rowOff>
                  </to>
                </anchor>
              </controlPr>
            </control>
          </mc:Choice>
        </mc:AlternateContent>
        <mc:AlternateContent xmlns:mc="http://schemas.openxmlformats.org/markup-compatibility/2006">
          <mc:Choice Requires="x14">
            <control shapeId="16473" r:id="rId35" name="Option Button 89">
              <controlPr defaultSize="0" autoFill="0" autoLine="0" autoPict="0">
                <anchor moveWithCells="1">
                  <from>
                    <xdr:col>4</xdr:col>
                    <xdr:colOff>83820</xdr:colOff>
                    <xdr:row>6</xdr:row>
                    <xdr:rowOff>76200</xdr:rowOff>
                  </from>
                  <to>
                    <xdr:col>4</xdr:col>
                    <xdr:colOff>274320</xdr:colOff>
                    <xdr:row>6</xdr:row>
                    <xdr:rowOff>251460</xdr:rowOff>
                  </to>
                </anchor>
              </controlPr>
            </control>
          </mc:Choice>
        </mc:AlternateContent>
        <mc:AlternateContent xmlns:mc="http://schemas.openxmlformats.org/markup-compatibility/2006">
          <mc:Choice Requires="x14">
            <control shapeId="16474" r:id="rId36" name="Option Button 90">
              <controlPr defaultSize="0" autoFill="0" autoLine="0" autoPict="0">
                <anchor moveWithCells="1">
                  <from>
                    <xdr:col>5</xdr:col>
                    <xdr:colOff>83820</xdr:colOff>
                    <xdr:row>6</xdr:row>
                    <xdr:rowOff>76200</xdr:rowOff>
                  </from>
                  <to>
                    <xdr:col>5</xdr:col>
                    <xdr:colOff>274320</xdr:colOff>
                    <xdr:row>6</xdr:row>
                    <xdr:rowOff>251460</xdr:rowOff>
                  </to>
                </anchor>
              </controlPr>
            </control>
          </mc:Choice>
        </mc:AlternateContent>
        <mc:AlternateContent xmlns:mc="http://schemas.openxmlformats.org/markup-compatibility/2006">
          <mc:Choice Requires="x14">
            <control shapeId="16475" r:id="rId37" name="Option Button 91">
              <controlPr defaultSize="0" autoFill="0" autoLine="0" autoPict="0">
                <anchor moveWithCells="1">
                  <from>
                    <xdr:col>6</xdr:col>
                    <xdr:colOff>83820</xdr:colOff>
                    <xdr:row>6</xdr:row>
                    <xdr:rowOff>76200</xdr:rowOff>
                  </from>
                  <to>
                    <xdr:col>6</xdr:col>
                    <xdr:colOff>274320</xdr:colOff>
                    <xdr:row>6</xdr:row>
                    <xdr:rowOff>251460</xdr:rowOff>
                  </to>
                </anchor>
              </controlPr>
            </control>
          </mc:Choice>
        </mc:AlternateContent>
        <mc:AlternateContent xmlns:mc="http://schemas.openxmlformats.org/markup-compatibility/2006">
          <mc:Choice Requires="x14">
            <control shapeId="16476" r:id="rId38" name="Option Button 92">
              <controlPr defaultSize="0" autoFill="0" autoLine="0" autoPict="0">
                <anchor moveWithCells="1">
                  <from>
                    <xdr:col>7</xdr:col>
                    <xdr:colOff>83820</xdr:colOff>
                    <xdr:row>6</xdr:row>
                    <xdr:rowOff>76200</xdr:rowOff>
                  </from>
                  <to>
                    <xdr:col>7</xdr:col>
                    <xdr:colOff>274320</xdr:colOff>
                    <xdr:row>6</xdr:row>
                    <xdr:rowOff>251460</xdr:rowOff>
                  </to>
                </anchor>
              </controlPr>
            </control>
          </mc:Choice>
        </mc:AlternateContent>
        <mc:AlternateContent xmlns:mc="http://schemas.openxmlformats.org/markup-compatibility/2006">
          <mc:Choice Requires="x14">
            <control shapeId="16477" r:id="rId39" name="Option Button 93">
              <controlPr defaultSize="0" autoFill="0" autoLine="0" autoPict="0">
                <anchor moveWithCells="1">
                  <from>
                    <xdr:col>2</xdr:col>
                    <xdr:colOff>83820</xdr:colOff>
                    <xdr:row>7</xdr:row>
                    <xdr:rowOff>76200</xdr:rowOff>
                  </from>
                  <to>
                    <xdr:col>2</xdr:col>
                    <xdr:colOff>274320</xdr:colOff>
                    <xdr:row>7</xdr:row>
                    <xdr:rowOff>251460</xdr:rowOff>
                  </to>
                </anchor>
              </controlPr>
            </control>
          </mc:Choice>
        </mc:AlternateContent>
        <mc:AlternateContent xmlns:mc="http://schemas.openxmlformats.org/markup-compatibility/2006">
          <mc:Choice Requires="x14">
            <control shapeId="16478" r:id="rId40" name="Group Box 94">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6479" r:id="rId41" name="Option Button 95">
              <controlPr defaultSize="0" autoFill="0" autoLine="0" autoPict="0">
                <anchor moveWithCells="1">
                  <from>
                    <xdr:col>3</xdr:col>
                    <xdr:colOff>83820</xdr:colOff>
                    <xdr:row>7</xdr:row>
                    <xdr:rowOff>76200</xdr:rowOff>
                  </from>
                  <to>
                    <xdr:col>3</xdr:col>
                    <xdr:colOff>274320</xdr:colOff>
                    <xdr:row>7</xdr:row>
                    <xdr:rowOff>251460</xdr:rowOff>
                  </to>
                </anchor>
              </controlPr>
            </control>
          </mc:Choice>
        </mc:AlternateContent>
        <mc:AlternateContent xmlns:mc="http://schemas.openxmlformats.org/markup-compatibility/2006">
          <mc:Choice Requires="x14">
            <control shapeId="16480" r:id="rId42" name="Option Button 96">
              <controlPr defaultSize="0" autoFill="0" autoLine="0" autoPict="0">
                <anchor moveWithCells="1">
                  <from>
                    <xdr:col>4</xdr:col>
                    <xdr:colOff>83820</xdr:colOff>
                    <xdr:row>7</xdr:row>
                    <xdr:rowOff>76200</xdr:rowOff>
                  </from>
                  <to>
                    <xdr:col>4</xdr:col>
                    <xdr:colOff>274320</xdr:colOff>
                    <xdr:row>7</xdr:row>
                    <xdr:rowOff>251460</xdr:rowOff>
                  </to>
                </anchor>
              </controlPr>
            </control>
          </mc:Choice>
        </mc:AlternateContent>
        <mc:AlternateContent xmlns:mc="http://schemas.openxmlformats.org/markup-compatibility/2006">
          <mc:Choice Requires="x14">
            <control shapeId="16481" r:id="rId43" name="Option Button 97">
              <controlPr defaultSize="0" autoFill="0" autoLine="0" autoPict="0">
                <anchor moveWithCells="1">
                  <from>
                    <xdr:col>5</xdr:col>
                    <xdr:colOff>83820</xdr:colOff>
                    <xdr:row>7</xdr:row>
                    <xdr:rowOff>76200</xdr:rowOff>
                  </from>
                  <to>
                    <xdr:col>5</xdr:col>
                    <xdr:colOff>274320</xdr:colOff>
                    <xdr:row>7</xdr:row>
                    <xdr:rowOff>251460</xdr:rowOff>
                  </to>
                </anchor>
              </controlPr>
            </control>
          </mc:Choice>
        </mc:AlternateContent>
        <mc:AlternateContent xmlns:mc="http://schemas.openxmlformats.org/markup-compatibility/2006">
          <mc:Choice Requires="x14">
            <control shapeId="16482" r:id="rId44" name="Option Button 98">
              <controlPr defaultSize="0" autoFill="0" autoLine="0" autoPict="0">
                <anchor moveWithCells="1">
                  <from>
                    <xdr:col>6</xdr:col>
                    <xdr:colOff>83820</xdr:colOff>
                    <xdr:row>7</xdr:row>
                    <xdr:rowOff>76200</xdr:rowOff>
                  </from>
                  <to>
                    <xdr:col>6</xdr:col>
                    <xdr:colOff>274320</xdr:colOff>
                    <xdr:row>7</xdr:row>
                    <xdr:rowOff>251460</xdr:rowOff>
                  </to>
                </anchor>
              </controlPr>
            </control>
          </mc:Choice>
        </mc:AlternateContent>
        <mc:AlternateContent xmlns:mc="http://schemas.openxmlformats.org/markup-compatibility/2006">
          <mc:Choice Requires="x14">
            <control shapeId="16483" r:id="rId45" name="Option Button 99">
              <controlPr defaultSize="0" autoFill="0" autoLine="0" autoPict="0">
                <anchor moveWithCells="1">
                  <from>
                    <xdr:col>7</xdr:col>
                    <xdr:colOff>83820</xdr:colOff>
                    <xdr:row>7</xdr:row>
                    <xdr:rowOff>76200</xdr:rowOff>
                  </from>
                  <to>
                    <xdr:col>7</xdr:col>
                    <xdr:colOff>274320</xdr:colOff>
                    <xdr:row>7</xdr:row>
                    <xdr:rowOff>251460</xdr:rowOff>
                  </to>
                </anchor>
              </controlPr>
            </control>
          </mc:Choice>
        </mc:AlternateContent>
        <mc:AlternateContent xmlns:mc="http://schemas.openxmlformats.org/markup-compatibility/2006">
          <mc:Choice Requires="x14">
            <control shapeId="16484" r:id="rId46" name="Option Button 100">
              <controlPr defaultSize="0" autoFill="0" autoLine="0" autoPict="0">
                <anchor moveWithCells="1">
                  <from>
                    <xdr:col>2</xdr:col>
                    <xdr:colOff>83820</xdr:colOff>
                    <xdr:row>8</xdr:row>
                    <xdr:rowOff>76200</xdr:rowOff>
                  </from>
                  <to>
                    <xdr:col>2</xdr:col>
                    <xdr:colOff>274320</xdr:colOff>
                    <xdr:row>8</xdr:row>
                    <xdr:rowOff>251460</xdr:rowOff>
                  </to>
                </anchor>
              </controlPr>
            </control>
          </mc:Choice>
        </mc:AlternateContent>
        <mc:AlternateContent xmlns:mc="http://schemas.openxmlformats.org/markup-compatibility/2006">
          <mc:Choice Requires="x14">
            <control shapeId="16485" r:id="rId47" name="Group Box 101">
              <controlPr defaultSize="0" autoFill="0" autoPict="0" altText="">
                <anchor moveWithCells="1">
                  <from>
                    <xdr:col>2</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16486" r:id="rId48" name="Option Button 102">
              <controlPr defaultSize="0" autoFill="0" autoLine="0" autoPict="0">
                <anchor moveWithCells="1">
                  <from>
                    <xdr:col>3</xdr:col>
                    <xdr:colOff>83820</xdr:colOff>
                    <xdr:row>8</xdr:row>
                    <xdr:rowOff>76200</xdr:rowOff>
                  </from>
                  <to>
                    <xdr:col>3</xdr:col>
                    <xdr:colOff>274320</xdr:colOff>
                    <xdr:row>8</xdr:row>
                    <xdr:rowOff>251460</xdr:rowOff>
                  </to>
                </anchor>
              </controlPr>
            </control>
          </mc:Choice>
        </mc:AlternateContent>
        <mc:AlternateContent xmlns:mc="http://schemas.openxmlformats.org/markup-compatibility/2006">
          <mc:Choice Requires="x14">
            <control shapeId="16487" r:id="rId49" name="Option Button 103">
              <controlPr defaultSize="0" autoFill="0" autoLine="0" autoPict="0">
                <anchor moveWithCells="1">
                  <from>
                    <xdr:col>4</xdr:col>
                    <xdr:colOff>83820</xdr:colOff>
                    <xdr:row>8</xdr:row>
                    <xdr:rowOff>76200</xdr:rowOff>
                  </from>
                  <to>
                    <xdr:col>4</xdr:col>
                    <xdr:colOff>274320</xdr:colOff>
                    <xdr:row>8</xdr:row>
                    <xdr:rowOff>251460</xdr:rowOff>
                  </to>
                </anchor>
              </controlPr>
            </control>
          </mc:Choice>
        </mc:AlternateContent>
        <mc:AlternateContent xmlns:mc="http://schemas.openxmlformats.org/markup-compatibility/2006">
          <mc:Choice Requires="x14">
            <control shapeId="16488" r:id="rId50" name="Option Button 104">
              <controlPr defaultSize="0" autoFill="0" autoLine="0" autoPict="0">
                <anchor moveWithCells="1">
                  <from>
                    <xdr:col>5</xdr:col>
                    <xdr:colOff>83820</xdr:colOff>
                    <xdr:row>8</xdr:row>
                    <xdr:rowOff>76200</xdr:rowOff>
                  </from>
                  <to>
                    <xdr:col>5</xdr:col>
                    <xdr:colOff>274320</xdr:colOff>
                    <xdr:row>8</xdr:row>
                    <xdr:rowOff>251460</xdr:rowOff>
                  </to>
                </anchor>
              </controlPr>
            </control>
          </mc:Choice>
        </mc:AlternateContent>
        <mc:AlternateContent xmlns:mc="http://schemas.openxmlformats.org/markup-compatibility/2006">
          <mc:Choice Requires="x14">
            <control shapeId="16489" r:id="rId51" name="Option Button 105">
              <controlPr defaultSize="0" autoFill="0" autoLine="0" autoPict="0">
                <anchor moveWithCells="1">
                  <from>
                    <xdr:col>6</xdr:col>
                    <xdr:colOff>83820</xdr:colOff>
                    <xdr:row>8</xdr:row>
                    <xdr:rowOff>76200</xdr:rowOff>
                  </from>
                  <to>
                    <xdr:col>6</xdr:col>
                    <xdr:colOff>274320</xdr:colOff>
                    <xdr:row>8</xdr:row>
                    <xdr:rowOff>251460</xdr:rowOff>
                  </to>
                </anchor>
              </controlPr>
            </control>
          </mc:Choice>
        </mc:AlternateContent>
        <mc:AlternateContent xmlns:mc="http://schemas.openxmlformats.org/markup-compatibility/2006">
          <mc:Choice Requires="x14">
            <control shapeId="16490" r:id="rId52" name="Option Button 106">
              <controlPr defaultSize="0" autoFill="0" autoLine="0" autoPict="0">
                <anchor moveWithCells="1">
                  <from>
                    <xdr:col>7</xdr:col>
                    <xdr:colOff>83820</xdr:colOff>
                    <xdr:row>8</xdr:row>
                    <xdr:rowOff>76200</xdr:rowOff>
                  </from>
                  <to>
                    <xdr:col>7</xdr:col>
                    <xdr:colOff>274320</xdr:colOff>
                    <xdr:row>8</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rgb="FFBDC9CD"/>
  </sheetPr>
  <dimension ref="A2:S39"/>
  <sheetViews>
    <sheetView showGridLines="0" zoomScaleNormal="100" workbookViewId="0">
      <selection activeCell="C6" sqref="C6"/>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19" width="11.44140625" style="52"/>
  </cols>
  <sheetData>
    <row r="2" spans="1:17" ht="21.6" thickBot="1" x14ac:dyDescent="0.45">
      <c r="B2" s="37" t="s">
        <v>40</v>
      </c>
      <c r="C2" s="38"/>
      <c r="D2" s="38"/>
      <c r="E2" s="38"/>
      <c r="F2" s="38"/>
      <c r="G2" s="38"/>
      <c r="H2" s="38"/>
      <c r="I2" s="38"/>
      <c r="J2" s="38"/>
      <c r="M2" s="51"/>
    </row>
    <row r="3" spans="1:17" ht="15.6" thickTop="1" thickBot="1" x14ac:dyDescent="0.35">
      <c r="A3" s="64"/>
      <c r="C3" s="85"/>
      <c r="D3" s="85"/>
      <c r="E3" s="85"/>
      <c r="F3" s="85"/>
      <c r="G3" s="85"/>
      <c r="H3" s="85"/>
      <c r="I3" s="85"/>
      <c r="J3" s="85"/>
      <c r="M3" s="100"/>
    </row>
    <row r="4" spans="1:17" ht="87" customHeight="1" x14ac:dyDescent="0.3">
      <c r="B4" s="339" t="s">
        <v>7</v>
      </c>
      <c r="C4" s="115" t="s">
        <v>17</v>
      </c>
      <c r="D4" s="116" t="s">
        <v>68</v>
      </c>
      <c r="E4" s="116" t="s">
        <v>69</v>
      </c>
      <c r="F4" s="116" t="s">
        <v>70</v>
      </c>
      <c r="G4" s="116" t="s">
        <v>71</v>
      </c>
      <c r="H4" s="117"/>
      <c r="I4" s="331" t="s">
        <v>26</v>
      </c>
      <c r="J4" s="333" t="s">
        <v>25</v>
      </c>
      <c r="M4" s="335" t="s">
        <v>27</v>
      </c>
      <c r="N4" s="335" t="s">
        <v>16</v>
      </c>
      <c r="O4" s="336" t="s">
        <v>28</v>
      </c>
      <c r="P4" s="328" t="s">
        <v>73</v>
      </c>
      <c r="Q4" s="328" t="s">
        <v>72</v>
      </c>
    </row>
    <row r="5" spans="1:17" ht="15.75" customHeight="1" thickBot="1" x14ac:dyDescent="0.35">
      <c r="B5" s="343"/>
      <c r="C5" s="112">
        <v>1</v>
      </c>
      <c r="D5" s="113">
        <v>2</v>
      </c>
      <c r="E5" s="113">
        <v>3</v>
      </c>
      <c r="F5" s="113">
        <v>4</v>
      </c>
      <c r="G5" s="113">
        <v>5</v>
      </c>
      <c r="H5" s="114" t="s">
        <v>15</v>
      </c>
      <c r="I5" s="332"/>
      <c r="J5" s="334"/>
      <c r="M5" s="335"/>
      <c r="N5" s="335"/>
      <c r="O5" s="336"/>
      <c r="P5" s="328"/>
      <c r="Q5" s="328"/>
    </row>
    <row r="6" spans="1:17" ht="26.4" x14ac:dyDescent="0.3">
      <c r="B6" s="146" t="s">
        <v>148</v>
      </c>
      <c r="C6" s="150"/>
      <c r="D6" s="66"/>
      <c r="E6" s="66"/>
      <c r="F6" s="66"/>
      <c r="G6" s="66"/>
      <c r="H6" s="107"/>
      <c r="I6" s="145"/>
      <c r="J6" s="67"/>
      <c r="K6" s="111">
        <f>H6</f>
        <v>0</v>
      </c>
      <c r="L6" s="101" t="str">
        <f>IF(K6=6,"0",IF(K6=0,"-",K6))</f>
        <v>-</v>
      </c>
      <c r="M6" s="102" t="str">
        <f t="shared" ref="M6:M11" si="0">IF(ISTEXT(B6),IFERROR(VLOOKUP(I6,Relevanz_fur_Unternehmen,2,0),""),"")</f>
        <v/>
      </c>
      <c r="N6" s="103" t="str">
        <f>IFERROR(L6*M6,"-")</f>
        <v>-</v>
      </c>
      <c r="O6" s="103" t="str">
        <f t="shared" ref="O6:O11" si="1">IFERROR(IF((M6*L6)&gt;0,"ja","nein"),"")</f>
        <v/>
      </c>
      <c r="P6" s="104">
        <f>IF(K6&gt;0,ISNUMBER(K6)*ISTEXT(I6),0)</f>
        <v>0</v>
      </c>
      <c r="Q6" s="104" t="str">
        <f t="shared" ref="Q6:Q11" si="2">IF(ISNUMBER(K6),IF(K6&gt;0,"x",""),"")</f>
        <v/>
      </c>
    </row>
    <row r="7" spans="1:17" ht="26.4" x14ac:dyDescent="0.3">
      <c r="B7" s="147" t="s">
        <v>149</v>
      </c>
      <c r="C7" s="149"/>
      <c r="D7" s="69"/>
      <c r="E7" s="69"/>
      <c r="F7" s="69"/>
      <c r="G7" s="69"/>
      <c r="H7" s="108"/>
      <c r="I7" s="141"/>
      <c r="J7" s="32"/>
      <c r="K7" s="111">
        <f t="shared" ref="K7:K11" si="3">H7</f>
        <v>0</v>
      </c>
      <c r="L7" s="101" t="str">
        <f t="shared" ref="L7:L11" si="4">IF(K7=6,"0",IF(K7=0,"-",K7))</f>
        <v>-</v>
      </c>
      <c r="M7" s="102" t="str">
        <f t="shared" si="0"/>
        <v/>
      </c>
      <c r="N7" s="103" t="str">
        <f t="shared" ref="N7:N11" si="5">IFERROR(L7*M7,"-")</f>
        <v>-</v>
      </c>
      <c r="O7" s="103" t="str">
        <f t="shared" si="1"/>
        <v/>
      </c>
      <c r="P7" s="104">
        <f t="shared" ref="P7:P11" si="6">IF(K7&gt;0,ISNUMBER(K7)*ISTEXT(I7),0)</f>
        <v>0</v>
      </c>
      <c r="Q7" s="104" t="str">
        <f t="shared" si="2"/>
        <v/>
      </c>
    </row>
    <row r="8" spans="1:17" ht="26.4" x14ac:dyDescent="0.3">
      <c r="B8" s="281" t="s">
        <v>150</v>
      </c>
      <c r="C8" s="151"/>
      <c r="D8" s="72"/>
      <c r="E8" s="72"/>
      <c r="F8" s="72"/>
      <c r="G8" s="72"/>
      <c r="H8" s="109"/>
      <c r="I8" s="141"/>
      <c r="J8" s="36"/>
      <c r="K8" s="111">
        <f t="shared" si="3"/>
        <v>0</v>
      </c>
      <c r="L8" s="101" t="str">
        <f t="shared" si="4"/>
        <v>-</v>
      </c>
      <c r="M8" s="102" t="str">
        <f t="shared" si="0"/>
        <v/>
      </c>
      <c r="N8" s="103" t="str">
        <f t="shared" si="5"/>
        <v>-</v>
      </c>
      <c r="O8" s="103" t="str">
        <f t="shared" si="1"/>
        <v/>
      </c>
      <c r="P8" s="104">
        <f t="shared" si="6"/>
        <v>0</v>
      </c>
      <c r="Q8" s="104" t="str">
        <f t="shared" si="2"/>
        <v/>
      </c>
    </row>
    <row r="9" spans="1:17" ht="31.2" x14ac:dyDescent="0.3">
      <c r="B9" s="282" t="s">
        <v>214</v>
      </c>
      <c r="C9" s="149"/>
      <c r="D9" s="69"/>
      <c r="E9" s="69"/>
      <c r="F9" s="69"/>
      <c r="G9" s="69"/>
      <c r="H9" s="108"/>
      <c r="I9" s="141"/>
      <c r="J9" s="32"/>
      <c r="K9" s="111">
        <f t="shared" si="3"/>
        <v>0</v>
      </c>
      <c r="L9" s="101" t="str">
        <f t="shared" si="4"/>
        <v>-</v>
      </c>
      <c r="M9" s="102" t="str">
        <f t="shared" si="0"/>
        <v/>
      </c>
      <c r="N9" s="103" t="str">
        <f t="shared" si="5"/>
        <v>-</v>
      </c>
      <c r="O9" s="103" t="str">
        <f t="shared" si="1"/>
        <v/>
      </c>
      <c r="P9" s="104">
        <f t="shared" si="6"/>
        <v>0</v>
      </c>
      <c r="Q9" s="104" t="str">
        <f t="shared" si="2"/>
        <v/>
      </c>
    </row>
    <row r="10" spans="1:17" ht="39.6" x14ac:dyDescent="0.3">
      <c r="B10" s="281" t="s">
        <v>151</v>
      </c>
      <c r="C10" s="151"/>
      <c r="D10" s="72"/>
      <c r="E10" s="72"/>
      <c r="F10" s="72"/>
      <c r="G10" s="72"/>
      <c r="H10" s="109"/>
      <c r="I10" s="141"/>
      <c r="J10" s="36"/>
      <c r="K10" s="111">
        <f t="shared" si="3"/>
        <v>0</v>
      </c>
      <c r="L10" s="101" t="str">
        <f t="shared" si="4"/>
        <v>-</v>
      </c>
      <c r="M10" s="102" t="str">
        <f t="shared" si="0"/>
        <v/>
      </c>
      <c r="N10" s="103" t="str">
        <f t="shared" si="5"/>
        <v>-</v>
      </c>
      <c r="O10" s="103" t="str">
        <f t="shared" si="1"/>
        <v/>
      </c>
      <c r="P10" s="104">
        <f t="shared" si="6"/>
        <v>0</v>
      </c>
      <c r="Q10" s="104" t="str">
        <f t="shared" si="2"/>
        <v/>
      </c>
    </row>
    <row r="11" spans="1:17" ht="42" x14ac:dyDescent="0.3">
      <c r="B11" s="282" t="s">
        <v>215</v>
      </c>
      <c r="C11" s="149"/>
      <c r="D11" s="69"/>
      <c r="E11" s="69"/>
      <c r="F11" s="69"/>
      <c r="G11" s="69"/>
      <c r="H11" s="108"/>
      <c r="I11" s="141"/>
      <c r="J11" s="32"/>
      <c r="K11" s="111">
        <f t="shared" si="3"/>
        <v>0</v>
      </c>
      <c r="L11" s="101" t="str">
        <f t="shared" si="4"/>
        <v>-</v>
      </c>
      <c r="M11" s="102" t="str">
        <f t="shared" si="0"/>
        <v/>
      </c>
      <c r="N11" s="103" t="str">
        <f t="shared" si="5"/>
        <v>-</v>
      </c>
      <c r="O11" s="103" t="str">
        <f t="shared" si="1"/>
        <v/>
      </c>
      <c r="P11" s="104">
        <f t="shared" si="6"/>
        <v>0</v>
      </c>
      <c r="Q11" s="104" t="str">
        <f t="shared" si="2"/>
        <v/>
      </c>
    </row>
    <row r="12" spans="1:17" ht="28.8" x14ac:dyDescent="0.3">
      <c r="B12" s="283" t="s">
        <v>216</v>
      </c>
      <c r="C12" s="149"/>
      <c r="D12" s="69"/>
      <c r="E12" s="69"/>
      <c r="F12" s="69"/>
      <c r="G12" s="69"/>
      <c r="H12" s="108"/>
      <c r="I12" s="141"/>
      <c r="J12" s="36"/>
      <c r="K12" s="111">
        <f t="shared" ref="K12:K17" si="7">H12</f>
        <v>0</v>
      </c>
      <c r="L12" s="101" t="str">
        <f t="shared" ref="L12:L17" si="8">IF(K12=6,"0",IF(K12=0,"-",K12))</f>
        <v>-</v>
      </c>
      <c r="M12" s="102" t="str">
        <f t="shared" ref="M12:M17" si="9">IF(ISTEXT(B12),IFERROR(VLOOKUP(I12,Relevanz_fur_Unternehmen,2,0),""),"")</f>
        <v/>
      </c>
      <c r="N12" s="103" t="str">
        <f t="shared" ref="N12:N17" si="10">IFERROR(L12*M12,"-")</f>
        <v>-</v>
      </c>
      <c r="O12" s="103" t="str">
        <f t="shared" ref="O12:O17" si="11">IFERROR(IF((M12*L12)&gt;0,"ja","nein"),"")</f>
        <v/>
      </c>
      <c r="P12" s="104">
        <f t="shared" ref="P12:P17" si="12">IF(K12&gt;0,ISNUMBER(K12)*ISTEXT(I12),0)</f>
        <v>0</v>
      </c>
      <c r="Q12" s="104" t="str">
        <f t="shared" ref="Q12:Q17" si="13">IF(ISNUMBER(K12),IF(K12&gt;0,"x",""),"")</f>
        <v/>
      </c>
    </row>
    <row r="13" spans="1:17" ht="42" x14ac:dyDescent="0.3">
      <c r="B13" s="282" t="s">
        <v>217</v>
      </c>
      <c r="C13" s="149"/>
      <c r="D13" s="69"/>
      <c r="E13" s="69"/>
      <c r="F13" s="69"/>
      <c r="G13" s="69"/>
      <c r="H13" s="108"/>
      <c r="I13" s="141"/>
      <c r="J13" s="32"/>
      <c r="K13" s="111">
        <f t="shared" si="7"/>
        <v>0</v>
      </c>
      <c r="L13" s="101" t="str">
        <f t="shared" si="8"/>
        <v>-</v>
      </c>
      <c r="M13" s="102" t="str">
        <f t="shared" si="9"/>
        <v/>
      </c>
      <c r="N13" s="103" t="str">
        <f t="shared" si="10"/>
        <v>-</v>
      </c>
      <c r="O13" s="103" t="str">
        <f t="shared" si="11"/>
        <v/>
      </c>
      <c r="P13" s="104">
        <f t="shared" si="12"/>
        <v>0</v>
      </c>
      <c r="Q13" s="104" t="str">
        <f t="shared" si="13"/>
        <v/>
      </c>
    </row>
    <row r="14" spans="1:17" ht="26.4" x14ac:dyDescent="0.3">
      <c r="B14" s="284" t="s">
        <v>145</v>
      </c>
      <c r="C14" s="149"/>
      <c r="D14" s="69"/>
      <c r="E14" s="69"/>
      <c r="F14" s="69"/>
      <c r="G14" s="69"/>
      <c r="H14" s="108"/>
      <c r="I14" s="141"/>
      <c r="J14" s="36"/>
      <c r="K14" s="111">
        <f t="shared" si="7"/>
        <v>0</v>
      </c>
      <c r="L14" s="101" t="str">
        <f t="shared" si="8"/>
        <v>-</v>
      </c>
      <c r="M14" s="102" t="str">
        <f t="shared" si="9"/>
        <v/>
      </c>
      <c r="N14" s="103" t="str">
        <f t="shared" si="10"/>
        <v>-</v>
      </c>
      <c r="O14" s="103" t="str">
        <f t="shared" si="11"/>
        <v/>
      </c>
      <c r="P14" s="104">
        <f t="shared" si="12"/>
        <v>0</v>
      </c>
      <c r="Q14" s="104" t="str">
        <f t="shared" si="13"/>
        <v/>
      </c>
    </row>
    <row r="15" spans="1:17" ht="26.4" x14ac:dyDescent="0.3">
      <c r="B15" s="148" t="s">
        <v>146</v>
      </c>
      <c r="C15" s="149"/>
      <c r="D15" s="69"/>
      <c r="E15" s="69"/>
      <c r="F15" s="69"/>
      <c r="G15" s="69"/>
      <c r="H15" s="108"/>
      <c r="I15" s="141"/>
      <c r="J15" s="32"/>
      <c r="K15" s="111">
        <f t="shared" si="7"/>
        <v>0</v>
      </c>
      <c r="L15" s="101" t="str">
        <f t="shared" si="8"/>
        <v>-</v>
      </c>
      <c r="M15" s="102" t="str">
        <f t="shared" si="9"/>
        <v/>
      </c>
      <c r="N15" s="103" t="str">
        <f t="shared" si="10"/>
        <v>-</v>
      </c>
      <c r="O15" s="103" t="str">
        <f t="shared" si="11"/>
        <v/>
      </c>
      <c r="P15" s="104">
        <f t="shared" si="12"/>
        <v>0</v>
      </c>
      <c r="Q15" s="104" t="str">
        <f t="shared" si="13"/>
        <v/>
      </c>
    </row>
    <row r="16" spans="1:17" ht="39.6" x14ac:dyDescent="0.3">
      <c r="B16" s="284" t="s">
        <v>147</v>
      </c>
      <c r="C16" s="149"/>
      <c r="D16" s="69"/>
      <c r="E16" s="69"/>
      <c r="F16" s="69"/>
      <c r="G16" s="69"/>
      <c r="H16" s="108"/>
      <c r="I16" s="141"/>
      <c r="J16" s="36"/>
      <c r="K16" s="111">
        <f t="shared" si="7"/>
        <v>0</v>
      </c>
      <c r="L16" s="101" t="str">
        <f t="shared" si="8"/>
        <v>-</v>
      </c>
      <c r="M16" s="102" t="str">
        <f t="shared" si="9"/>
        <v/>
      </c>
      <c r="N16" s="103" t="str">
        <f t="shared" si="10"/>
        <v>-</v>
      </c>
      <c r="O16" s="103" t="str">
        <f t="shared" si="11"/>
        <v/>
      </c>
      <c r="P16" s="104">
        <f t="shared" si="12"/>
        <v>0</v>
      </c>
      <c r="Q16" s="104" t="str">
        <f t="shared" si="13"/>
        <v/>
      </c>
    </row>
    <row r="17" spans="2:17" ht="29.4" x14ac:dyDescent="0.3">
      <c r="B17" s="285" t="s">
        <v>218</v>
      </c>
      <c r="C17" s="149"/>
      <c r="D17" s="69"/>
      <c r="E17" s="69"/>
      <c r="F17" s="69"/>
      <c r="G17" s="69"/>
      <c r="H17" s="108"/>
      <c r="I17" s="141"/>
      <c r="J17" s="32"/>
      <c r="K17" s="111">
        <f t="shared" si="7"/>
        <v>0</v>
      </c>
      <c r="L17" s="101" t="str">
        <f t="shared" si="8"/>
        <v>-</v>
      </c>
      <c r="M17" s="102" t="str">
        <f t="shared" si="9"/>
        <v/>
      </c>
      <c r="N17" s="103" t="str">
        <f t="shared" si="10"/>
        <v>-</v>
      </c>
      <c r="O17" s="103" t="str">
        <f t="shared" si="11"/>
        <v/>
      </c>
      <c r="P17" s="104">
        <f t="shared" si="12"/>
        <v>0</v>
      </c>
      <c r="Q17" s="104" t="str">
        <f t="shared" si="13"/>
        <v/>
      </c>
    </row>
    <row r="18" spans="2:17" ht="29.4" thickBot="1" x14ac:dyDescent="0.35">
      <c r="B18" s="286" t="s">
        <v>219</v>
      </c>
      <c r="C18" s="152"/>
      <c r="D18" s="118"/>
      <c r="E18" s="118"/>
      <c r="F18" s="118"/>
      <c r="G18" s="118"/>
      <c r="H18" s="119"/>
      <c r="I18" s="142"/>
      <c r="J18" s="33"/>
      <c r="K18" s="111">
        <f t="shared" ref="K18" si="14">H18</f>
        <v>0</v>
      </c>
      <c r="L18" s="101" t="str">
        <f t="shared" ref="L18" si="15">IF(K18=6,"0",IF(K18=0,"-",K18))</f>
        <v>-</v>
      </c>
      <c r="M18" s="102" t="str">
        <f t="shared" ref="M18" si="16">IF(ISTEXT(B18),IFERROR(VLOOKUP(I18,Relevanz_fur_Unternehmen,2,0),""),"")</f>
        <v/>
      </c>
      <c r="N18" s="103" t="str">
        <f t="shared" ref="N18" si="17">IFERROR(L18*M18,"-")</f>
        <v>-</v>
      </c>
      <c r="O18" s="103" t="str">
        <f t="shared" ref="O18" si="18">IFERROR(IF((M18*L18)&gt;0,"ja","nein"),"")</f>
        <v/>
      </c>
      <c r="P18" s="104">
        <f t="shared" ref="P18" si="19">IF(K18&gt;0,ISNUMBER(K18)*ISTEXT(I18),0)</f>
        <v>0</v>
      </c>
      <c r="Q18" s="104" t="str">
        <f t="shared" ref="Q18" si="20">IF(ISNUMBER(K18),IF(K18&gt;0,"x",""),"")</f>
        <v/>
      </c>
    </row>
    <row r="19" spans="2:17" x14ac:dyDescent="0.3">
      <c r="B19" s="21"/>
      <c r="C19" s="80"/>
      <c r="D19" s="80"/>
      <c r="E19" s="80"/>
      <c r="F19" s="80"/>
      <c r="G19" s="80"/>
      <c r="H19" s="80"/>
      <c r="I19" s="64"/>
      <c r="J19" s="64"/>
      <c r="P19" s="104"/>
    </row>
    <row r="20" spans="2:17" x14ac:dyDescent="0.3">
      <c r="B20" s="4" t="s">
        <v>29</v>
      </c>
      <c r="C20" s="41" t="str">
        <f>IFERROR(SUMIF(O6:O18,"ja",N6:N18)/SUMIF(O6:O18,"ja",M6:M18),"-")</f>
        <v>-</v>
      </c>
      <c r="D20" s="40" t="str">
        <f>"("&amp;IFERROR(VLOOKUP(ROUND(C20,0),Einstufung,2),"-")&amp;")"</f>
        <v>(-)</v>
      </c>
      <c r="E20" s="42"/>
      <c r="F20" s="80"/>
      <c r="G20" s="80"/>
      <c r="H20" s="80"/>
      <c r="I20" s="3"/>
      <c r="J20" s="24"/>
    </row>
    <row r="21" spans="2:17" x14ac:dyDescent="0.3">
      <c r="B21" s="5">
        <f>SUM(P6:P18)/COUNT(P6:P18)</f>
        <v>0</v>
      </c>
      <c r="C21" s="43"/>
      <c r="D21" s="82"/>
      <c r="E21" s="44"/>
      <c r="F21" s="83"/>
      <c r="G21" s="83"/>
      <c r="H21" s="83"/>
      <c r="I21" s="45"/>
      <c r="J21" s="1"/>
    </row>
    <row r="22" spans="2:17" x14ac:dyDescent="0.3">
      <c r="C22" s="46"/>
      <c r="D22" s="47"/>
      <c r="E22" s="48"/>
      <c r="F22" s="83"/>
      <c r="G22" s="83"/>
      <c r="H22" s="83"/>
      <c r="I22" s="83"/>
      <c r="J22" s="1"/>
    </row>
    <row r="23" spans="2:17" x14ac:dyDescent="0.3">
      <c r="C23" s="83"/>
      <c r="D23" s="83"/>
      <c r="E23" s="83"/>
      <c r="F23" s="83"/>
      <c r="G23" s="83"/>
      <c r="H23" s="83"/>
      <c r="I23" s="83"/>
      <c r="J23" s="1"/>
    </row>
    <row r="24" spans="2:17" x14ac:dyDescent="0.3">
      <c r="B24" s="23"/>
      <c r="C24" s="83"/>
      <c r="D24" s="83"/>
      <c r="E24" s="83"/>
      <c r="F24" s="83"/>
      <c r="G24" s="83"/>
      <c r="H24" s="83"/>
      <c r="I24" s="83"/>
      <c r="J24" s="1"/>
    </row>
    <row r="25" spans="2:17" x14ac:dyDescent="0.3">
      <c r="B25" s="23"/>
      <c r="C25" s="166"/>
      <c r="D25" s="166"/>
      <c r="E25" s="166"/>
      <c r="F25" s="166"/>
      <c r="G25" s="166"/>
      <c r="H25" s="166"/>
      <c r="I25" s="166"/>
      <c r="J25" s="167"/>
    </row>
    <row r="26" spans="2:17" x14ac:dyDescent="0.3">
      <c r="B26" s="23"/>
      <c r="C26" s="166"/>
      <c r="D26" s="166"/>
      <c r="E26" s="166"/>
      <c r="F26" s="166"/>
      <c r="G26" s="166"/>
      <c r="H26" s="166"/>
      <c r="I26" s="166"/>
      <c r="J26" s="166"/>
    </row>
    <row r="27" spans="2:17" x14ac:dyDescent="0.3">
      <c r="B27" s="23"/>
      <c r="C27" s="166"/>
      <c r="D27" s="166"/>
      <c r="E27" s="166"/>
      <c r="F27" s="166"/>
      <c r="G27" s="166"/>
      <c r="H27" s="166"/>
      <c r="I27" s="166"/>
      <c r="J27" s="166"/>
    </row>
    <row r="28" spans="2:17" x14ac:dyDescent="0.3">
      <c r="B28" s="23"/>
      <c r="C28" s="166"/>
      <c r="D28" s="166"/>
      <c r="E28" s="166"/>
      <c r="F28" s="166"/>
      <c r="G28" s="166"/>
      <c r="H28" s="166"/>
      <c r="I28" s="166"/>
      <c r="J28" s="166"/>
    </row>
    <row r="29" spans="2:17" x14ac:dyDescent="0.3">
      <c r="B29" s="23"/>
      <c r="C29" s="166"/>
      <c r="D29" s="166"/>
      <c r="E29" s="166"/>
      <c r="F29" s="166"/>
      <c r="G29" s="166"/>
      <c r="H29" s="166"/>
      <c r="I29" s="166"/>
      <c r="J29" s="166"/>
    </row>
    <row r="30" spans="2:17" x14ac:dyDescent="0.3">
      <c r="B30" s="23"/>
      <c r="C30" s="166"/>
      <c r="D30" s="166"/>
      <c r="E30" s="166"/>
      <c r="F30" s="166"/>
      <c r="G30" s="166"/>
      <c r="H30" s="166"/>
      <c r="I30" s="166"/>
      <c r="J30" s="166"/>
    </row>
    <row r="31" spans="2:17" x14ac:dyDescent="0.3">
      <c r="B31" s="23"/>
      <c r="C31" s="64"/>
      <c r="D31" s="64"/>
      <c r="E31" s="64"/>
      <c r="F31" s="64"/>
      <c r="G31" s="64"/>
      <c r="H31" s="64"/>
      <c r="I31" s="64"/>
      <c r="J31" s="64"/>
    </row>
    <row r="32" spans="2:17" x14ac:dyDescent="0.3">
      <c r="B32" s="23"/>
      <c r="C32" s="64"/>
      <c r="D32" s="64"/>
      <c r="E32" s="64"/>
      <c r="F32" s="64"/>
      <c r="G32" s="64"/>
      <c r="H32" s="64"/>
      <c r="I32" s="64"/>
      <c r="J32" s="64"/>
    </row>
    <row r="33" spans="3:10" x14ac:dyDescent="0.3">
      <c r="C33" s="64"/>
      <c r="D33" s="64"/>
      <c r="E33" s="64"/>
      <c r="F33" s="64"/>
      <c r="G33" s="64"/>
      <c r="H33" s="64"/>
      <c r="I33" s="64"/>
      <c r="J33" s="64"/>
    </row>
    <row r="34" spans="3:10" x14ac:dyDescent="0.3">
      <c r="C34" s="64"/>
      <c r="D34" s="64"/>
      <c r="E34" s="64"/>
      <c r="F34" s="64"/>
      <c r="G34" s="64"/>
      <c r="H34" s="64"/>
      <c r="I34" s="64"/>
      <c r="J34" s="64"/>
    </row>
    <row r="35" spans="3:10" x14ac:dyDescent="0.3">
      <c r="C35" s="64"/>
      <c r="D35" s="64"/>
      <c r="E35" s="64"/>
      <c r="F35" s="64"/>
      <c r="G35" s="64"/>
      <c r="H35" s="64"/>
      <c r="I35" s="64"/>
      <c r="J35" s="64"/>
    </row>
    <row r="36" spans="3:10" x14ac:dyDescent="0.3">
      <c r="C36" s="64"/>
      <c r="D36" s="64"/>
      <c r="E36" s="64"/>
      <c r="F36" s="64"/>
      <c r="G36" s="64"/>
      <c r="H36" s="64"/>
      <c r="I36" s="64"/>
      <c r="J36" s="64"/>
    </row>
    <row r="37" spans="3:10" x14ac:dyDescent="0.3">
      <c r="C37" s="64"/>
      <c r="D37" s="64"/>
      <c r="E37" s="64"/>
      <c r="F37" s="64"/>
      <c r="G37" s="64"/>
      <c r="H37" s="64"/>
      <c r="I37" s="64"/>
      <c r="J37" s="64"/>
    </row>
    <row r="38" spans="3:10" x14ac:dyDescent="0.3">
      <c r="C38" s="64"/>
      <c r="D38" s="64"/>
      <c r="E38" s="64"/>
      <c r="F38" s="64"/>
      <c r="G38" s="64"/>
      <c r="H38" s="64"/>
      <c r="I38" s="64"/>
      <c r="J38" s="64"/>
    </row>
    <row r="39" spans="3:10" x14ac:dyDescent="0.3">
      <c r="C39" s="64"/>
      <c r="D39" s="64"/>
      <c r="E39" s="64"/>
      <c r="F39" s="64"/>
      <c r="G39" s="64"/>
      <c r="H39" s="64"/>
      <c r="I39" s="64"/>
      <c r="J39" s="64"/>
    </row>
  </sheetData>
  <sheetProtection password="FABD" sheet="1" objects="1" scenarios="1" selectLockedCells="1"/>
  <mergeCells count="8">
    <mergeCell ref="P4:P5"/>
    <mergeCell ref="Q4:Q5"/>
    <mergeCell ref="N4:N5"/>
    <mergeCell ref="O4:O5"/>
    <mergeCell ref="B4:B5"/>
    <mergeCell ref="I4:I5"/>
    <mergeCell ref="J4:J5"/>
    <mergeCell ref="M4:M5"/>
  </mergeCells>
  <conditionalFormatting sqref="C6:H11">
    <cfRule type="expression" dxfId="86" priority="87">
      <formula>$P6=0</formula>
    </cfRule>
    <cfRule type="expression" dxfId="85" priority="88">
      <formula>$P6=1</formula>
    </cfRule>
  </conditionalFormatting>
  <conditionalFormatting sqref="I6:I11">
    <cfRule type="expression" dxfId="84" priority="85">
      <formula>$N6=0</formula>
    </cfRule>
    <cfRule type="expression" dxfId="83" priority="86">
      <formula>$N6=1</formula>
    </cfRule>
  </conditionalFormatting>
  <conditionalFormatting sqref="I6:I11">
    <cfRule type="cellIs" dxfId="82" priority="81" operator="equal">
      <formula>"hoch"</formula>
    </cfRule>
    <cfRule type="cellIs" dxfId="81" priority="82" operator="equal">
      <formula>"mittel"</formula>
    </cfRule>
    <cfRule type="cellIs" dxfId="80" priority="83" operator="equal">
      <formula>"gering"</formula>
    </cfRule>
    <cfRule type="cellIs" dxfId="79" priority="84" operator="equal">
      <formula>"nicht relevant"</formula>
    </cfRule>
  </conditionalFormatting>
  <conditionalFormatting sqref="C12:H12">
    <cfRule type="expression" dxfId="78" priority="79">
      <formula>$P12=0</formula>
    </cfRule>
    <cfRule type="expression" dxfId="77" priority="80">
      <formula>$P12=1</formula>
    </cfRule>
  </conditionalFormatting>
  <conditionalFormatting sqref="I12">
    <cfRule type="expression" dxfId="76" priority="77">
      <formula>$N12=0</formula>
    </cfRule>
    <cfRule type="expression" dxfId="75" priority="78">
      <formula>$N12=1</formula>
    </cfRule>
  </conditionalFormatting>
  <conditionalFormatting sqref="I12">
    <cfRule type="cellIs" dxfId="74" priority="73" operator="equal">
      <formula>"hoch"</formula>
    </cfRule>
    <cfRule type="cellIs" dxfId="73" priority="74" operator="equal">
      <formula>"mittel"</formula>
    </cfRule>
    <cfRule type="cellIs" dxfId="72" priority="75" operator="equal">
      <formula>"gering"</formula>
    </cfRule>
    <cfRule type="cellIs" dxfId="71" priority="76" operator="equal">
      <formula>"nicht relevant"</formula>
    </cfRule>
  </conditionalFormatting>
  <conditionalFormatting sqref="C13:H13">
    <cfRule type="expression" dxfId="70" priority="71">
      <formula>$P13=0</formula>
    </cfRule>
    <cfRule type="expression" dxfId="69" priority="72">
      <formula>$P13=1</formula>
    </cfRule>
  </conditionalFormatting>
  <conditionalFormatting sqref="I13">
    <cfRule type="expression" dxfId="68" priority="69">
      <formula>$N13=0</formula>
    </cfRule>
    <cfRule type="expression" dxfId="67" priority="70">
      <formula>$N13=1</formula>
    </cfRule>
  </conditionalFormatting>
  <conditionalFormatting sqref="I13">
    <cfRule type="cellIs" dxfId="66" priority="65" operator="equal">
      <formula>"hoch"</formula>
    </cfRule>
    <cfRule type="cellIs" dxfId="65" priority="66" operator="equal">
      <formula>"mittel"</formula>
    </cfRule>
    <cfRule type="cellIs" dxfId="64" priority="67" operator="equal">
      <formula>"gering"</formula>
    </cfRule>
    <cfRule type="cellIs" dxfId="63" priority="68" operator="equal">
      <formula>"nicht relevant"</formula>
    </cfRule>
  </conditionalFormatting>
  <conditionalFormatting sqref="C14:H14">
    <cfRule type="expression" dxfId="62" priority="63">
      <formula>$P14=0</formula>
    </cfRule>
    <cfRule type="expression" dxfId="61" priority="64">
      <formula>$P14=1</formula>
    </cfRule>
  </conditionalFormatting>
  <conditionalFormatting sqref="I14">
    <cfRule type="expression" dxfId="60" priority="61">
      <formula>$N14=0</formula>
    </cfRule>
    <cfRule type="expression" dxfId="59" priority="62">
      <formula>$N14=1</formula>
    </cfRule>
  </conditionalFormatting>
  <conditionalFormatting sqref="I14">
    <cfRule type="cellIs" dxfId="58" priority="57" operator="equal">
      <formula>"hoch"</formula>
    </cfRule>
    <cfRule type="cellIs" dxfId="57" priority="58" operator="equal">
      <formula>"mittel"</formula>
    </cfRule>
    <cfRule type="cellIs" dxfId="56" priority="59" operator="equal">
      <formula>"gering"</formula>
    </cfRule>
    <cfRule type="cellIs" dxfId="55" priority="60" operator="equal">
      <formula>"nicht relevant"</formula>
    </cfRule>
  </conditionalFormatting>
  <conditionalFormatting sqref="C15:H15">
    <cfRule type="expression" dxfId="54" priority="55">
      <formula>$P15=0</formula>
    </cfRule>
    <cfRule type="expression" dxfId="53" priority="56">
      <formula>$P15=1</formula>
    </cfRule>
  </conditionalFormatting>
  <conditionalFormatting sqref="I15">
    <cfRule type="expression" dxfId="52" priority="53">
      <formula>$N15=0</formula>
    </cfRule>
    <cfRule type="expression" dxfId="51" priority="54">
      <formula>$N15=1</formula>
    </cfRule>
  </conditionalFormatting>
  <conditionalFormatting sqref="I15">
    <cfRule type="cellIs" dxfId="50" priority="49" operator="equal">
      <formula>"hoch"</formula>
    </cfRule>
    <cfRule type="cellIs" dxfId="49" priority="50" operator="equal">
      <formula>"mittel"</formula>
    </cfRule>
    <cfRule type="cellIs" dxfId="48" priority="51" operator="equal">
      <formula>"gering"</formula>
    </cfRule>
    <cfRule type="cellIs" dxfId="47" priority="52" operator="equal">
      <formula>"nicht relevant"</formula>
    </cfRule>
  </conditionalFormatting>
  <conditionalFormatting sqref="C16:H16">
    <cfRule type="expression" dxfId="46" priority="47">
      <formula>$P16=0</formula>
    </cfRule>
    <cfRule type="expression" dxfId="45" priority="48">
      <formula>$P16=1</formula>
    </cfRule>
  </conditionalFormatting>
  <conditionalFormatting sqref="I16">
    <cfRule type="expression" dxfId="44" priority="45">
      <formula>$N16=0</formula>
    </cfRule>
    <cfRule type="expression" dxfId="43" priority="46">
      <formula>$N16=1</formula>
    </cfRule>
  </conditionalFormatting>
  <conditionalFormatting sqref="I16">
    <cfRule type="cellIs" dxfId="42" priority="41" operator="equal">
      <formula>"hoch"</formula>
    </cfRule>
    <cfRule type="cellIs" dxfId="41" priority="42" operator="equal">
      <formula>"mittel"</formula>
    </cfRule>
    <cfRule type="cellIs" dxfId="40" priority="43" operator="equal">
      <formula>"gering"</formula>
    </cfRule>
    <cfRule type="cellIs" dxfId="39" priority="44" operator="equal">
      <formula>"nicht relevant"</formula>
    </cfRule>
  </conditionalFormatting>
  <conditionalFormatting sqref="C17:H17">
    <cfRule type="expression" dxfId="38" priority="39">
      <formula>$P17=0</formula>
    </cfRule>
    <cfRule type="expression" dxfId="37" priority="40">
      <formula>$P17=1</formula>
    </cfRule>
  </conditionalFormatting>
  <conditionalFormatting sqref="I17">
    <cfRule type="expression" dxfId="36" priority="37">
      <formula>$N17=0</formula>
    </cfRule>
    <cfRule type="expression" dxfId="35" priority="38">
      <formula>$N17=1</formula>
    </cfRule>
  </conditionalFormatting>
  <conditionalFormatting sqref="I17">
    <cfRule type="cellIs" dxfId="34" priority="33" operator="equal">
      <formula>"hoch"</formula>
    </cfRule>
    <cfRule type="cellIs" dxfId="33" priority="34" operator="equal">
      <formula>"mittel"</formula>
    </cfRule>
    <cfRule type="cellIs" dxfId="32" priority="35" operator="equal">
      <formula>"gering"</formula>
    </cfRule>
    <cfRule type="cellIs" dxfId="31" priority="36" operator="equal">
      <formula>"nicht relevant"</formula>
    </cfRule>
  </conditionalFormatting>
  <conditionalFormatting sqref="C18:H18">
    <cfRule type="expression" dxfId="30" priority="31">
      <formula>$P18=0</formula>
    </cfRule>
    <cfRule type="expression" dxfId="29" priority="32">
      <formula>$P18=1</formula>
    </cfRule>
  </conditionalFormatting>
  <conditionalFormatting sqref="I18">
    <cfRule type="expression" dxfId="28" priority="29">
      <formula>$N18=0</formula>
    </cfRule>
    <cfRule type="expression" dxfId="27" priority="30">
      <formula>$N18=1</formula>
    </cfRule>
  </conditionalFormatting>
  <conditionalFormatting sqref="I18">
    <cfRule type="cellIs" dxfId="26" priority="25" operator="equal">
      <formula>"hoch"</formula>
    </cfRule>
    <cfRule type="cellIs" dxfId="25" priority="26" operator="equal">
      <formula>"mittel"</formula>
    </cfRule>
    <cfRule type="cellIs" dxfId="24" priority="27" operator="equal">
      <formula>"gering"</formula>
    </cfRule>
    <cfRule type="cellIs" dxfId="23" priority="28" operator="equal">
      <formula>"nicht relevant"</formula>
    </cfRule>
  </conditionalFormatting>
  <dataValidations count="1">
    <dataValidation type="list" allowBlank="1" showInputMessage="1" showErrorMessage="1" sqref="I6:I18">
      <formula1>Relevanz</formula1>
    </dataValidation>
  </dataValidations>
  <hyperlinks>
    <hyperlink ref="B9" location="_13Prozess" display="7.4  Werden die Prozesse13 und die Anlagen regelmäßig unter dem Gesichtspunkt der Materialeffizienz8 optimiert und evaluiert? "/>
    <hyperlink ref="B11" location="_8Materialeffizienz" display="7.6  Ist ein funktionierendes und aktiv genutztes System für Vorschläge von Mitarbeitenden vorhanden, das auch den Bereich Materialeffizienz8 umfasst?"/>
    <hyperlink ref="B12" location="_8Materialeffizienz" display="7.7  Werden die Mitarbeitenden regelmäßig zu Aspekten der Themen Material-8 und Rohstoffeffizienz16 sensibilisiert bzw. geschult?"/>
    <hyperlink ref="B13" location="_14Ressourceneffizienz" display="7.8  Sind beim Produktionsablauf systematische Vorgehensweisen zur Erhöhung der Ressourceneffizienz14 vorhanden (z. B. über Zero-Waste-Prozesse oder Zero-Loss-Prozesse)?"/>
    <hyperlink ref="B18" location="_6Lean_Management" display="7.13 Wird im Unternehmen Lean Management6 für einen ressourceneffizienten Produktionsablauf genutzt?"/>
    <hyperlink ref="B17" location="_8Materialeffizienz" display="7.12 Wird die Materialeffizienz8 der Umformprozesse berücksichtigt (z. B. durch die Verkürzung der Verfahrenskette)?"/>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7466" r:id="rId4" name="Option Button 58">
              <controlPr defaultSize="0" autoFill="0" autoLine="0" autoPict="0">
                <anchor moveWithCells="1">
                  <from>
                    <xdr:col>2</xdr:col>
                    <xdr:colOff>99060</xdr:colOff>
                    <xdr:row>10</xdr:row>
                    <xdr:rowOff>175260</xdr:rowOff>
                  </from>
                  <to>
                    <xdr:col>2</xdr:col>
                    <xdr:colOff>289560</xdr:colOff>
                    <xdr:row>10</xdr:row>
                    <xdr:rowOff>342900</xdr:rowOff>
                  </to>
                </anchor>
              </controlPr>
            </control>
          </mc:Choice>
        </mc:AlternateContent>
        <mc:AlternateContent xmlns:mc="http://schemas.openxmlformats.org/markup-compatibility/2006">
          <mc:Choice Requires="x14">
            <control shapeId="17467" r:id="rId5" name="Group Box 59">
              <controlPr defaultSize="0" autoFill="0" autoPict="0">
                <anchor moveWithCells="1">
                  <from>
                    <xdr:col>2</xdr:col>
                    <xdr:colOff>0</xdr:colOff>
                    <xdr:row>10</xdr:row>
                    <xdr:rowOff>0</xdr:rowOff>
                  </from>
                  <to>
                    <xdr:col>8</xdr:col>
                    <xdr:colOff>0</xdr:colOff>
                    <xdr:row>10</xdr:row>
                    <xdr:rowOff>335280</xdr:rowOff>
                  </to>
                </anchor>
              </controlPr>
            </control>
          </mc:Choice>
        </mc:AlternateContent>
        <mc:AlternateContent xmlns:mc="http://schemas.openxmlformats.org/markup-compatibility/2006">
          <mc:Choice Requires="x14">
            <control shapeId="17468" r:id="rId6" name="Option Button 60">
              <controlPr defaultSize="0" autoFill="0" autoLine="0" autoPict="0">
                <anchor moveWithCells="1">
                  <from>
                    <xdr:col>3</xdr:col>
                    <xdr:colOff>99060</xdr:colOff>
                    <xdr:row>10</xdr:row>
                    <xdr:rowOff>175260</xdr:rowOff>
                  </from>
                  <to>
                    <xdr:col>3</xdr:col>
                    <xdr:colOff>289560</xdr:colOff>
                    <xdr:row>10</xdr:row>
                    <xdr:rowOff>342900</xdr:rowOff>
                  </to>
                </anchor>
              </controlPr>
            </control>
          </mc:Choice>
        </mc:AlternateContent>
        <mc:AlternateContent xmlns:mc="http://schemas.openxmlformats.org/markup-compatibility/2006">
          <mc:Choice Requires="x14">
            <control shapeId="17469" r:id="rId7" name="Option Button 61">
              <controlPr defaultSize="0" autoFill="0" autoLine="0" autoPict="0">
                <anchor moveWithCells="1">
                  <from>
                    <xdr:col>4</xdr:col>
                    <xdr:colOff>99060</xdr:colOff>
                    <xdr:row>10</xdr:row>
                    <xdr:rowOff>175260</xdr:rowOff>
                  </from>
                  <to>
                    <xdr:col>4</xdr:col>
                    <xdr:colOff>289560</xdr:colOff>
                    <xdr:row>10</xdr:row>
                    <xdr:rowOff>342900</xdr:rowOff>
                  </to>
                </anchor>
              </controlPr>
            </control>
          </mc:Choice>
        </mc:AlternateContent>
        <mc:AlternateContent xmlns:mc="http://schemas.openxmlformats.org/markup-compatibility/2006">
          <mc:Choice Requires="x14">
            <control shapeId="17470" r:id="rId8" name="Option Button 62">
              <controlPr defaultSize="0" autoFill="0" autoLine="0" autoPict="0">
                <anchor moveWithCells="1">
                  <from>
                    <xdr:col>5</xdr:col>
                    <xdr:colOff>99060</xdr:colOff>
                    <xdr:row>10</xdr:row>
                    <xdr:rowOff>175260</xdr:rowOff>
                  </from>
                  <to>
                    <xdr:col>5</xdr:col>
                    <xdr:colOff>289560</xdr:colOff>
                    <xdr:row>10</xdr:row>
                    <xdr:rowOff>342900</xdr:rowOff>
                  </to>
                </anchor>
              </controlPr>
            </control>
          </mc:Choice>
        </mc:AlternateContent>
        <mc:AlternateContent xmlns:mc="http://schemas.openxmlformats.org/markup-compatibility/2006">
          <mc:Choice Requires="x14">
            <control shapeId="17471" r:id="rId9" name="Option Button 63">
              <controlPr defaultSize="0" autoFill="0" autoLine="0" autoPict="0">
                <anchor moveWithCells="1">
                  <from>
                    <xdr:col>6</xdr:col>
                    <xdr:colOff>99060</xdr:colOff>
                    <xdr:row>10</xdr:row>
                    <xdr:rowOff>175260</xdr:rowOff>
                  </from>
                  <to>
                    <xdr:col>6</xdr:col>
                    <xdr:colOff>289560</xdr:colOff>
                    <xdr:row>10</xdr:row>
                    <xdr:rowOff>342900</xdr:rowOff>
                  </to>
                </anchor>
              </controlPr>
            </control>
          </mc:Choice>
        </mc:AlternateContent>
        <mc:AlternateContent xmlns:mc="http://schemas.openxmlformats.org/markup-compatibility/2006">
          <mc:Choice Requires="x14">
            <control shapeId="17472" r:id="rId10" name="Option Button 64">
              <controlPr defaultSize="0" autoFill="0" autoLine="0" autoPict="0">
                <anchor moveWithCells="1">
                  <from>
                    <xdr:col>7</xdr:col>
                    <xdr:colOff>99060</xdr:colOff>
                    <xdr:row>10</xdr:row>
                    <xdr:rowOff>175260</xdr:rowOff>
                  </from>
                  <to>
                    <xdr:col>7</xdr:col>
                    <xdr:colOff>289560</xdr:colOff>
                    <xdr:row>10</xdr:row>
                    <xdr:rowOff>342900</xdr:rowOff>
                  </to>
                </anchor>
              </controlPr>
            </control>
          </mc:Choice>
        </mc:AlternateContent>
        <mc:AlternateContent xmlns:mc="http://schemas.openxmlformats.org/markup-compatibility/2006">
          <mc:Choice Requires="x14">
            <control shapeId="17473" r:id="rId11" name="Option Button 65">
              <controlPr defaultSize="0" autoFill="0" autoLine="0" autoPict="0">
                <anchor moveWithCells="1">
                  <from>
                    <xdr:col>2</xdr:col>
                    <xdr:colOff>99060</xdr:colOff>
                    <xdr:row>9</xdr:row>
                    <xdr:rowOff>137160</xdr:rowOff>
                  </from>
                  <to>
                    <xdr:col>2</xdr:col>
                    <xdr:colOff>289560</xdr:colOff>
                    <xdr:row>9</xdr:row>
                    <xdr:rowOff>327660</xdr:rowOff>
                  </to>
                </anchor>
              </controlPr>
            </control>
          </mc:Choice>
        </mc:AlternateContent>
        <mc:AlternateContent xmlns:mc="http://schemas.openxmlformats.org/markup-compatibility/2006">
          <mc:Choice Requires="x14">
            <control shapeId="17474" r:id="rId12" name="Group Box 66">
              <controlPr defaultSize="0" autoFill="0" autoPict="0" altText="">
                <anchor moveWithCells="1">
                  <from>
                    <xdr:col>2</xdr:col>
                    <xdr:colOff>0</xdr:colOff>
                    <xdr:row>8</xdr:row>
                    <xdr:rowOff>487680</xdr:rowOff>
                  </from>
                  <to>
                    <xdr:col>8</xdr:col>
                    <xdr:colOff>0</xdr:colOff>
                    <xdr:row>10</xdr:row>
                    <xdr:rowOff>22860</xdr:rowOff>
                  </to>
                </anchor>
              </controlPr>
            </control>
          </mc:Choice>
        </mc:AlternateContent>
        <mc:AlternateContent xmlns:mc="http://schemas.openxmlformats.org/markup-compatibility/2006">
          <mc:Choice Requires="x14">
            <control shapeId="17475" r:id="rId13" name="Option Button 67">
              <controlPr defaultSize="0" autoFill="0" autoLine="0" autoPict="0">
                <anchor moveWithCells="1">
                  <from>
                    <xdr:col>3</xdr:col>
                    <xdr:colOff>99060</xdr:colOff>
                    <xdr:row>9</xdr:row>
                    <xdr:rowOff>137160</xdr:rowOff>
                  </from>
                  <to>
                    <xdr:col>3</xdr:col>
                    <xdr:colOff>289560</xdr:colOff>
                    <xdr:row>9</xdr:row>
                    <xdr:rowOff>327660</xdr:rowOff>
                  </to>
                </anchor>
              </controlPr>
            </control>
          </mc:Choice>
        </mc:AlternateContent>
        <mc:AlternateContent xmlns:mc="http://schemas.openxmlformats.org/markup-compatibility/2006">
          <mc:Choice Requires="x14">
            <control shapeId="17476" r:id="rId14" name="Option Button 68">
              <controlPr defaultSize="0" autoFill="0" autoLine="0" autoPict="0">
                <anchor moveWithCells="1">
                  <from>
                    <xdr:col>4</xdr:col>
                    <xdr:colOff>99060</xdr:colOff>
                    <xdr:row>9</xdr:row>
                    <xdr:rowOff>137160</xdr:rowOff>
                  </from>
                  <to>
                    <xdr:col>4</xdr:col>
                    <xdr:colOff>289560</xdr:colOff>
                    <xdr:row>9</xdr:row>
                    <xdr:rowOff>327660</xdr:rowOff>
                  </to>
                </anchor>
              </controlPr>
            </control>
          </mc:Choice>
        </mc:AlternateContent>
        <mc:AlternateContent xmlns:mc="http://schemas.openxmlformats.org/markup-compatibility/2006">
          <mc:Choice Requires="x14">
            <control shapeId="17477" r:id="rId15" name="Option Button 69">
              <controlPr defaultSize="0" autoFill="0" autoLine="0" autoPict="0">
                <anchor moveWithCells="1">
                  <from>
                    <xdr:col>5</xdr:col>
                    <xdr:colOff>99060</xdr:colOff>
                    <xdr:row>9</xdr:row>
                    <xdr:rowOff>137160</xdr:rowOff>
                  </from>
                  <to>
                    <xdr:col>5</xdr:col>
                    <xdr:colOff>289560</xdr:colOff>
                    <xdr:row>9</xdr:row>
                    <xdr:rowOff>327660</xdr:rowOff>
                  </to>
                </anchor>
              </controlPr>
            </control>
          </mc:Choice>
        </mc:AlternateContent>
        <mc:AlternateContent xmlns:mc="http://schemas.openxmlformats.org/markup-compatibility/2006">
          <mc:Choice Requires="x14">
            <control shapeId="17478" r:id="rId16" name="Option Button 70">
              <controlPr defaultSize="0" autoFill="0" autoLine="0" autoPict="0">
                <anchor moveWithCells="1">
                  <from>
                    <xdr:col>6</xdr:col>
                    <xdr:colOff>99060</xdr:colOff>
                    <xdr:row>9</xdr:row>
                    <xdr:rowOff>137160</xdr:rowOff>
                  </from>
                  <to>
                    <xdr:col>6</xdr:col>
                    <xdr:colOff>289560</xdr:colOff>
                    <xdr:row>9</xdr:row>
                    <xdr:rowOff>327660</xdr:rowOff>
                  </to>
                </anchor>
              </controlPr>
            </control>
          </mc:Choice>
        </mc:AlternateContent>
        <mc:AlternateContent xmlns:mc="http://schemas.openxmlformats.org/markup-compatibility/2006">
          <mc:Choice Requires="x14">
            <control shapeId="17479" r:id="rId17" name="Option Button 71">
              <controlPr defaultSize="0" autoFill="0" autoLine="0" autoPict="0">
                <anchor moveWithCells="1">
                  <from>
                    <xdr:col>7</xdr:col>
                    <xdr:colOff>99060</xdr:colOff>
                    <xdr:row>9</xdr:row>
                    <xdr:rowOff>137160</xdr:rowOff>
                  </from>
                  <to>
                    <xdr:col>7</xdr:col>
                    <xdr:colOff>289560</xdr:colOff>
                    <xdr:row>9</xdr:row>
                    <xdr:rowOff>327660</xdr:rowOff>
                  </to>
                </anchor>
              </controlPr>
            </control>
          </mc:Choice>
        </mc:AlternateContent>
        <mc:AlternateContent xmlns:mc="http://schemas.openxmlformats.org/markup-compatibility/2006">
          <mc:Choice Requires="x14">
            <control shapeId="17481" r:id="rId18" name="Group Box 73">
              <controlPr defaultSize="0" autoFill="0" autoPict="0">
                <anchor moveWithCells="1">
                  <from>
                    <xdr:col>2</xdr:col>
                    <xdr:colOff>0</xdr:colOff>
                    <xdr:row>10</xdr:row>
                    <xdr:rowOff>327660</xdr:rowOff>
                  </from>
                  <to>
                    <xdr:col>8</xdr:col>
                    <xdr:colOff>0</xdr:colOff>
                    <xdr:row>16</xdr:row>
                    <xdr:rowOff>190500</xdr:rowOff>
                  </to>
                </anchor>
              </controlPr>
            </control>
          </mc:Choice>
        </mc:AlternateContent>
        <mc:AlternateContent xmlns:mc="http://schemas.openxmlformats.org/markup-compatibility/2006">
          <mc:Choice Requires="x14">
            <control shapeId="17487" r:id="rId19" name="Option Button 79">
              <controlPr defaultSize="0" autoFill="0" autoLine="0" autoPict="0">
                <anchor moveWithCells="1">
                  <from>
                    <xdr:col>2</xdr:col>
                    <xdr:colOff>99060</xdr:colOff>
                    <xdr:row>5</xdr:row>
                    <xdr:rowOff>76200</xdr:rowOff>
                  </from>
                  <to>
                    <xdr:col>2</xdr:col>
                    <xdr:colOff>289560</xdr:colOff>
                    <xdr:row>5</xdr:row>
                    <xdr:rowOff>259080</xdr:rowOff>
                  </to>
                </anchor>
              </controlPr>
            </control>
          </mc:Choice>
        </mc:AlternateContent>
        <mc:AlternateContent xmlns:mc="http://schemas.openxmlformats.org/markup-compatibility/2006">
          <mc:Choice Requires="x14">
            <control shapeId="17488" r:id="rId20" name="Group Box 80">
              <controlPr defaultSize="0" autoFill="0" autoPict="0" altText="">
                <anchor moveWithCells="1">
                  <from>
                    <xdr:col>2</xdr:col>
                    <xdr:colOff>0</xdr:colOff>
                    <xdr:row>4</xdr:row>
                    <xdr:rowOff>198120</xdr:rowOff>
                  </from>
                  <to>
                    <xdr:col>8</xdr:col>
                    <xdr:colOff>0</xdr:colOff>
                    <xdr:row>6</xdr:row>
                    <xdr:rowOff>175260</xdr:rowOff>
                  </to>
                </anchor>
              </controlPr>
            </control>
          </mc:Choice>
        </mc:AlternateContent>
        <mc:AlternateContent xmlns:mc="http://schemas.openxmlformats.org/markup-compatibility/2006">
          <mc:Choice Requires="x14">
            <control shapeId="17489" r:id="rId21" name="Option Button 81">
              <controlPr defaultSize="0" autoFill="0" autoLine="0" autoPict="0">
                <anchor moveWithCells="1">
                  <from>
                    <xdr:col>3</xdr:col>
                    <xdr:colOff>99060</xdr:colOff>
                    <xdr:row>5</xdr:row>
                    <xdr:rowOff>76200</xdr:rowOff>
                  </from>
                  <to>
                    <xdr:col>3</xdr:col>
                    <xdr:colOff>289560</xdr:colOff>
                    <xdr:row>5</xdr:row>
                    <xdr:rowOff>259080</xdr:rowOff>
                  </to>
                </anchor>
              </controlPr>
            </control>
          </mc:Choice>
        </mc:AlternateContent>
        <mc:AlternateContent xmlns:mc="http://schemas.openxmlformats.org/markup-compatibility/2006">
          <mc:Choice Requires="x14">
            <control shapeId="17490" r:id="rId22" name="Option Button 82">
              <controlPr defaultSize="0" autoFill="0" autoLine="0" autoPict="0">
                <anchor moveWithCells="1">
                  <from>
                    <xdr:col>4</xdr:col>
                    <xdr:colOff>99060</xdr:colOff>
                    <xdr:row>5</xdr:row>
                    <xdr:rowOff>76200</xdr:rowOff>
                  </from>
                  <to>
                    <xdr:col>4</xdr:col>
                    <xdr:colOff>289560</xdr:colOff>
                    <xdr:row>5</xdr:row>
                    <xdr:rowOff>259080</xdr:rowOff>
                  </to>
                </anchor>
              </controlPr>
            </control>
          </mc:Choice>
        </mc:AlternateContent>
        <mc:AlternateContent xmlns:mc="http://schemas.openxmlformats.org/markup-compatibility/2006">
          <mc:Choice Requires="x14">
            <control shapeId="17491" r:id="rId23" name="Option Button 83">
              <controlPr defaultSize="0" autoFill="0" autoLine="0" autoPict="0">
                <anchor moveWithCells="1">
                  <from>
                    <xdr:col>5</xdr:col>
                    <xdr:colOff>99060</xdr:colOff>
                    <xdr:row>5</xdr:row>
                    <xdr:rowOff>76200</xdr:rowOff>
                  </from>
                  <to>
                    <xdr:col>5</xdr:col>
                    <xdr:colOff>289560</xdr:colOff>
                    <xdr:row>5</xdr:row>
                    <xdr:rowOff>259080</xdr:rowOff>
                  </to>
                </anchor>
              </controlPr>
            </control>
          </mc:Choice>
        </mc:AlternateContent>
        <mc:AlternateContent xmlns:mc="http://schemas.openxmlformats.org/markup-compatibility/2006">
          <mc:Choice Requires="x14">
            <control shapeId="17492" r:id="rId24" name="Option Button 84">
              <controlPr defaultSize="0" autoFill="0" autoLine="0" autoPict="0">
                <anchor moveWithCells="1">
                  <from>
                    <xdr:col>6</xdr:col>
                    <xdr:colOff>99060</xdr:colOff>
                    <xdr:row>5</xdr:row>
                    <xdr:rowOff>76200</xdr:rowOff>
                  </from>
                  <to>
                    <xdr:col>6</xdr:col>
                    <xdr:colOff>289560</xdr:colOff>
                    <xdr:row>5</xdr:row>
                    <xdr:rowOff>259080</xdr:rowOff>
                  </to>
                </anchor>
              </controlPr>
            </control>
          </mc:Choice>
        </mc:AlternateContent>
        <mc:AlternateContent xmlns:mc="http://schemas.openxmlformats.org/markup-compatibility/2006">
          <mc:Choice Requires="x14">
            <control shapeId="17493" r:id="rId25" name="Option Button 85">
              <controlPr defaultSize="0" autoFill="0" autoLine="0" autoPict="0">
                <anchor moveWithCells="1">
                  <from>
                    <xdr:col>7</xdr:col>
                    <xdr:colOff>99060</xdr:colOff>
                    <xdr:row>5</xdr:row>
                    <xdr:rowOff>76200</xdr:rowOff>
                  </from>
                  <to>
                    <xdr:col>7</xdr:col>
                    <xdr:colOff>289560</xdr:colOff>
                    <xdr:row>5</xdr:row>
                    <xdr:rowOff>259080</xdr:rowOff>
                  </to>
                </anchor>
              </controlPr>
            </control>
          </mc:Choice>
        </mc:AlternateContent>
        <mc:AlternateContent xmlns:mc="http://schemas.openxmlformats.org/markup-compatibility/2006">
          <mc:Choice Requires="x14">
            <control shapeId="17494" r:id="rId26" name="Option Button 86">
              <controlPr defaultSize="0" autoFill="0" autoLine="0" autoPict="0">
                <anchor moveWithCells="1">
                  <from>
                    <xdr:col>2</xdr:col>
                    <xdr:colOff>99060</xdr:colOff>
                    <xdr:row>6</xdr:row>
                    <xdr:rowOff>83820</xdr:rowOff>
                  </from>
                  <to>
                    <xdr:col>2</xdr:col>
                    <xdr:colOff>289560</xdr:colOff>
                    <xdr:row>6</xdr:row>
                    <xdr:rowOff>259080</xdr:rowOff>
                  </to>
                </anchor>
              </controlPr>
            </control>
          </mc:Choice>
        </mc:AlternateContent>
        <mc:AlternateContent xmlns:mc="http://schemas.openxmlformats.org/markup-compatibility/2006">
          <mc:Choice Requires="x14">
            <control shapeId="17495" r:id="rId27" name="Group Box 87">
              <controlPr defaultSize="0" autoFill="0" autoPict="0" altText="">
                <anchor moveWithCells="1">
                  <from>
                    <xdr:col>2</xdr:col>
                    <xdr:colOff>0</xdr:colOff>
                    <xdr:row>6</xdr:row>
                    <xdr:rowOff>0</xdr:rowOff>
                  </from>
                  <to>
                    <xdr:col>8</xdr:col>
                    <xdr:colOff>0</xdr:colOff>
                    <xdr:row>7</xdr:row>
                    <xdr:rowOff>0</xdr:rowOff>
                  </to>
                </anchor>
              </controlPr>
            </control>
          </mc:Choice>
        </mc:AlternateContent>
        <mc:AlternateContent xmlns:mc="http://schemas.openxmlformats.org/markup-compatibility/2006">
          <mc:Choice Requires="x14">
            <control shapeId="17496" r:id="rId28" name="Option Button 88">
              <controlPr defaultSize="0" autoFill="0" autoLine="0" autoPict="0">
                <anchor moveWithCells="1">
                  <from>
                    <xdr:col>3</xdr:col>
                    <xdr:colOff>99060</xdr:colOff>
                    <xdr:row>6</xdr:row>
                    <xdr:rowOff>83820</xdr:rowOff>
                  </from>
                  <to>
                    <xdr:col>3</xdr:col>
                    <xdr:colOff>289560</xdr:colOff>
                    <xdr:row>6</xdr:row>
                    <xdr:rowOff>259080</xdr:rowOff>
                  </to>
                </anchor>
              </controlPr>
            </control>
          </mc:Choice>
        </mc:AlternateContent>
        <mc:AlternateContent xmlns:mc="http://schemas.openxmlformats.org/markup-compatibility/2006">
          <mc:Choice Requires="x14">
            <control shapeId="17497" r:id="rId29" name="Option Button 89">
              <controlPr defaultSize="0" autoFill="0" autoLine="0" autoPict="0">
                <anchor moveWithCells="1">
                  <from>
                    <xdr:col>4</xdr:col>
                    <xdr:colOff>99060</xdr:colOff>
                    <xdr:row>6</xdr:row>
                    <xdr:rowOff>83820</xdr:rowOff>
                  </from>
                  <to>
                    <xdr:col>4</xdr:col>
                    <xdr:colOff>289560</xdr:colOff>
                    <xdr:row>6</xdr:row>
                    <xdr:rowOff>259080</xdr:rowOff>
                  </to>
                </anchor>
              </controlPr>
            </control>
          </mc:Choice>
        </mc:AlternateContent>
        <mc:AlternateContent xmlns:mc="http://schemas.openxmlformats.org/markup-compatibility/2006">
          <mc:Choice Requires="x14">
            <control shapeId="17498" r:id="rId30" name="Option Button 90">
              <controlPr defaultSize="0" autoFill="0" autoLine="0" autoPict="0">
                <anchor moveWithCells="1">
                  <from>
                    <xdr:col>5</xdr:col>
                    <xdr:colOff>99060</xdr:colOff>
                    <xdr:row>6</xdr:row>
                    <xdr:rowOff>83820</xdr:rowOff>
                  </from>
                  <to>
                    <xdr:col>5</xdr:col>
                    <xdr:colOff>289560</xdr:colOff>
                    <xdr:row>6</xdr:row>
                    <xdr:rowOff>259080</xdr:rowOff>
                  </to>
                </anchor>
              </controlPr>
            </control>
          </mc:Choice>
        </mc:AlternateContent>
        <mc:AlternateContent xmlns:mc="http://schemas.openxmlformats.org/markup-compatibility/2006">
          <mc:Choice Requires="x14">
            <control shapeId="17499" r:id="rId31" name="Option Button 91">
              <controlPr defaultSize="0" autoFill="0" autoLine="0" autoPict="0">
                <anchor moveWithCells="1">
                  <from>
                    <xdr:col>6</xdr:col>
                    <xdr:colOff>99060</xdr:colOff>
                    <xdr:row>6</xdr:row>
                    <xdr:rowOff>83820</xdr:rowOff>
                  </from>
                  <to>
                    <xdr:col>6</xdr:col>
                    <xdr:colOff>289560</xdr:colOff>
                    <xdr:row>6</xdr:row>
                    <xdr:rowOff>259080</xdr:rowOff>
                  </to>
                </anchor>
              </controlPr>
            </control>
          </mc:Choice>
        </mc:AlternateContent>
        <mc:AlternateContent xmlns:mc="http://schemas.openxmlformats.org/markup-compatibility/2006">
          <mc:Choice Requires="x14">
            <control shapeId="17500" r:id="rId32" name="Option Button 92">
              <controlPr defaultSize="0" autoFill="0" autoLine="0" autoPict="0">
                <anchor moveWithCells="1">
                  <from>
                    <xdr:col>7</xdr:col>
                    <xdr:colOff>99060</xdr:colOff>
                    <xdr:row>6</xdr:row>
                    <xdr:rowOff>83820</xdr:rowOff>
                  </from>
                  <to>
                    <xdr:col>7</xdr:col>
                    <xdr:colOff>289560</xdr:colOff>
                    <xdr:row>6</xdr:row>
                    <xdr:rowOff>259080</xdr:rowOff>
                  </to>
                </anchor>
              </controlPr>
            </control>
          </mc:Choice>
        </mc:AlternateContent>
        <mc:AlternateContent xmlns:mc="http://schemas.openxmlformats.org/markup-compatibility/2006">
          <mc:Choice Requires="x14">
            <control shapeId="17501" r:id="rId33" name="Option Button 93">
              <controlPr defaultSize="0" autoFill="0" autoLine="0" autoPict="0">
                <anchor moveWithCells="1">
                  <from>
                    <xdr:col>2</xdr:col>
                    <xdr:colOff>99060</xdr:colOff>
                    <xdr:row>7</xdr:row>
                    <xdr:rowOff>76200</xdr:rowOff>
                  </from>
                  <to>
                    <xdr:col>2</xdr:col>
                    <xdr:colOff>289560</xdr:colOff>
                    <xdr:row>7</xdr:row>
                    <xdr:rowOff>251460</xdr:rowOff>
                  </to>
                </anchor>
              </controlPr>
            </control>
          </mc:Choice>
        </mc:AlternateContent>
        <mc:AlternateContent xmlns:mc="http://schemas.openxmlformats.org/markup-compatibility/2006">
          <mc:Choice Requires="x14">
            <control shapeId="17502" r:id="rId34" name="Group Box 94">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7503" r:id="rId35" name="Option Button 95">
              <controlPr defaultSize="0" autoFill="0" autoLine="0" autoPict="0">
                <anchor moveWithCells="1">
                  <from>
                    <xdr:col>3</xdr:col>
                    <xdr:colOff>99060</xdr:colOff>
                    <xdr:row>7</xdr:row>
                    <xdr:rowOff>76200</xdr:rowOff>
                  </from>
                  <to>
                    <xdr:col>3</xdr:col>
                    <xdr:colOff>289560</xdr:colOff>
                    <xdr:row>7</xdr:row>
                    <xdr:rowOff>251460</xdr:rowOff>
                  </to>
                </anchor>
              </controlPr>
            </control>
          </mc:Choice>
        </mc:AlternateContent>
        <mc:AlternateContent xmlns:mc="http://schemas.openxmlformats.org/markup-compatibility/2006">
          <mc:Choice Requires="x14">
            <control shapeId="17504" r:id="rId36" name="Option Button 96">
              <controlPr defaultSize="0" autoFill="0" autoLine="0" autoPict="0">
                <anchor moveWithCells="1">
                  <from>
                    <xdr:col>4</xdr:col>
                    <xdr:colOff>99060</xdr:colOff>
                    <xdr:row>7</xdr:row>
                    <xdr:rowOff>76200</xdr:rowOff>
                  </from>
                  <to>
                    <xdr:col>4</xdr:col>
                    <xdr:colOff>289560</xdr:colOff>
                    <xdr:row>7</xdr:row>
                    <xdr:rowOff>251460</xdr:rowOff>
                  </to>
                </anchor>
              </controlPr>
            </control>
          </mc:Choice>
        </mc:AlternateContent>
        <mc:AlternateContent xmlns:mc="http://schemas.openxmlformats.org/markup-compatibility/2006">
          <mc:Choice Requires="x14">
            <control shapeId="17505" r:id="rId37" name="Option Button 97">
              <controlPr defaultSize="0" autoFill="0" autoLine="0" autoPict="0">
                <anchor moveWithCells="1">
                  <from>
                    <xdr:col>5</xdr:col>
                    <xdr:colOff>99060</xdr:colOff>
                    <xdr:row>7</xdr:row>
                    <xdr:rowOff>76200</xdr:rowOff>
                  </from>
                  <to>
                    <xdr:col>5</xdr:col>
                    <xdr:colOff>289560</xdr:colOff>
                    <xdr:row>7</xdr:row>
                    <xdr:rowOff>251460</xdr:rowOff>
                  </to>
                </anchor>
              </controlPr>
            </control>
          </mc:Choice>
        </mc:AlternateContent>
        <mc:AlternateContent xmlns:mc="http://schemas.openxmlformats.org/markup-compatibility/2006">
          <mc:Choice Requires="x14">
            <control shapeId="17506" r:id="rId38" name="Option Button 98">
              <controlPr defaultSize="0" autoFill="0" autoLine="0" autoPict="0">
                <anchor moveWithCells="1">
                  <from>
                    <xdr:col>6</xdr:col>
                    <xdr:colOff>99060</xdr:colOff>
                    <xdr:row>7</xdr:row>
                    <xdr:rowOff>76200</xdr:rowOff>
                  </from>
                  <to>
                    <xdr:col>6</xdr:col>
                    <xdr:colOff>289560</xdr:colOff>
                    <xdr:row>7</xdr:row>
                    <xdr:rowOff>251460</xdr:rowOff>
                  </to>
                </anchor>
              </controlPr>
            </control>
          </mc:Choice>
        </mc:AlternateContent>
        <mc:AlternateContent xmlns:mc="http://schemas.openxmlformats.org/markup-compatibility/2006">
          <mc:Choice Requires="x14">
            <control shapeId="17507" r:id="rId39" name="Option Button 99">
              <controlPr defaultSize="0" autoFill="0" autoLine="0" autoPict="0">
                <anchor moveWithCells="1">
                  <from>
                    <xdr:col>7</xdr:col>
                    <xdr:colOff>99060</xdr:colOff>
                    <xdr:row>7</xdr:row>
                    <xdr:rowOff>76200</xdr:rowOff>
                  </from>
                  <to>
                    <xdr:col>7</xdr:col>
                    <xdr:colOff>289560</xdr:colOff>
                    <xdr:row>7</xdr:row>
                    <xdr:rowOff>251460</xdr:rowOff>
                  </to>
                </anchor>
              </controlPr>
            </control>
          </mc:Choice>
        </mc:AlternateContent>
        <mc:AlternateContent xmlns:mc="http://schemas.openxmlformats.org/markup-compatibility/2006">
          <mc:Choice Requires="x14">
            <control shapeId="17508" r:id="rId40" name="Option Button 100">
              <controlPr defaultSize="0" autoFill="0" autoLine="0" autoPict="0">
                <anchor moveWithCells="1">
                  <from>
                    <xdr:col>2</xdr:col>
                    <xdr:colOff>99060</xdr:colOff>
                    <xdr:row>8</xdr:row>
                    <xdr:rowOff>99060</xdr:rowOff>
                  </from>
                  <to>
                    <xdr:col>2</xdr:col>
                    <xdr:colOff>289560</xdr:colOff>
                    <xdr:row>8</xdr:row>
                    <xdr:rowOff>289560</xdr:rowOff>
                  </to>
                </anchor>
              </controlPr>
            </control>
          </mc:Choice>
        </mc:AlternateContent>
        <mc:AlternateContent xmlns:mc="http://schemas.openxmlformats.org/markup-compatibility/2006">
          <mc:Choice Requires="x14">
            <control shapeId="17509" r:id="rId41" name="Group Box 101">
              <controlPr defaultSize="0" autoFill="0" autoPict="0" altText="">
                <anchor moveWithCells="1">
                  <from>
                    <xdr:col>2</xdr:col>
                    <xdr:colOff>0</xdr:colOff>
                    <xdr:row>7</xdr:row>
                    <xdr:rowOff>327660</xdr:rowOff>
                  </from>
                  <to>
                    <xdr:col>8</xdr:col>
                    <xdr:colOff>0</xdr:colOff>
                    <xdr:row>9</xdr:row>
                    <xdr:rowOff>106680</xdr:rowOff>
                  </to>
                </anchor>
              </controlPr>
            </control>
          </mc:Choice>
        </mc:AlternateContent>
        <mc:AlternateContent xmlns:mc="http://schemas.openxmlformats.org/markup-compatibility/2006">
          <mc:Choice Requires="x14">
            <control shapeId="17510" r:id="rId42" name="Option Button 102">
              <controlPr defaultSize="0" autoFill="0" autoLine="0" autoPict="0">
                <anchor moveWithCells="1">
                  <from>
                    <xdr:col>3</xdr:col>
                    <xdr:colOff>99060</xdr:colOff>
                    <xdr:row>8</xdr:row>
                    <xdr:rowOff>99060</xdr:rowOff>
                  </from>
                  <to>
                    <xdr:col>3</xdr:col>
                    <xdr:colOff>289560</xdr:colOff>
                    <xdr:row>8</xdr:row>
                    <xdr:rowOff>289560</xdr:rowOff>
                  </to>
                </anchor>
              </controlPr>
            </control>
          </mc:Choice>
        </mc:AlternateContent>
        <mc:AlternateContent xmlns:mc="http://schemas.openxmlformats.org/markup-compatibility/2006">
          <mc:Choice Requires="x14">
            <control shapeId="17511" r:id="rId43" name="Option Button 103">
              <controlPr defaultSize="0" autoFill="0" autoLine="0" autoPict="0">
                <anchor moveWithCells="1">
                  <from>
                    <xdr:col>4</xdr:col>
                    <xdr:colOff>99060</xdr:colOff>
                    <xdr:row>8</xdr:row>
                    <xdr:rowOff>99060</xdr:rowOff>
                  </from>
                  <to>
                    <xdr:col>4</xdr:col>
                    <xdr:colOff>289560</xdr:colOff>
                    <xdr:row>8</xdr:row>
                    <xdr:rowOff>289560</xdr:rowOff>
                  </to>
                </anchor>
              </controlPr>
            </control>
          </mc:Choice>
        </mc:AlternateContent>
        <mc:AlternateContent xmlns:mc="http://schemas.openxmlformats.org/markup-compatibility/2006">
          <mc:Choice Requires="x14">
            <control shapeId="17512" r:id="rId44" name="Option Button 104">
              <controlPr defaultSize="0" autoFill="0" autoLine="0" autoPict="0">
                <anchor moveWithCells="1">
                  <from>
                    <xdr:col>5</xdr:col>
                    <xdr:colOff>99060</xdr:colOff>
                    <xdr:row>8</xdr:row>
                    <xdr:rowOff>99060</xdr:rowOff>
                  </from>
                  <to>
                    <xdr:col>5</xdr:col>
                    <xdr:colOff>289560</xdr:colOff>
                    <xdr:row>8</xdr:row>
                    <xdr:rowOff>289560</xdr:rowOff>
                  </to>
                </anchor>
              </controlPr>
            </control>
          </mc:Choice>
        </mc:AlternateContent>
        <mc:AlternateContent xmlns:mc="http://schemas.openxmlformats.org/markup-compatibility/2006">
          <mc:Choice Requires="x14">
            <control shapeId="17513" r:id="rId45" name="Option Button 105">
              <controlPr defaultSize="0" autoFill="0" autoLine="0" autoPict="0">
                <anchor moveWithCells="1">
                  <from>
                    <xdr:col>6</xdr:col>
                    <xdr:colOff>99060</xdr:colOff>
                    <xdr:row>8</xdr:row>
                    <xdr:rowOff>99060</xdr:rowOff>
                  </from>
                  <to>
                    <xdr:col>6</xdr:col>
                    <xdr:colOff>289560</xdr:colOff>
                    <xdr:row>8</xdr:row>
                    <xdr:rowOff>289560</xdr:rowOff>
                  </to>
                </anchor>
              </controlPr>
            </control>
          </mc:Choice>
        </mc:AlternateContent>
        <mc:AlternateContent xmlns:mc="http://schemas.openxmlformats.org/markup-compatibility/2006">
          <mc:Choice Requires="x14">
            <control shapeId="17514" r:id="rId46" name="Option Button 106">
              <controlPr defaultSize="0" autoFill="0" autoLine="0" autoPict="0">
                <anchor moveWithCells="1">
                  <from>
                    <xdr:col>7</xdr:col>
                    <xdr:colOff>99060</xdr:colOff>
                    <xdr:row>8</xdr:row>
                    <xdr:rowOff>99060</xdr:rowOff>
                  </from>
                  <to>
                    <xdr:col>7</xdr:col>
                    <xdr:colOff>289560</xdr:colOff>
                    <xdr:row>8</xdr:row>
                    <xdr:rowOff>289560</xdr:rowOff>
                  </to>
                </anchor>
              </controlPr>
            </control>
          </mc:Choice>
        </mc:AlternateContent>
        <mc:AlternateContent xmlns:mc="http://schemas.openxmlformats.org/markup-compatibility/2006">
          <mc:Choice Requires="x14">
            <control shapeId="17515" r:id="rId47" name="Group Box 107">
              <controlPr defaultSize="0" autoFill="0" autoPict="0" altText="">
                <anchor moveWithCells="1">
                  <from>
                    <xdr:col>2</xdr:col>
                    <xdr:colOff>0</xdr:colOff>
                    <xdr:row>9</xdr:row>
                    <xdr:rowOff>198120</xdr:rowOff>
                  </from>
                  <to>
                    <xdr:col>8</xdr:col>
                    <xdr:colOff>0</xdr:colOff>
                    <xdr:row>10</xdr:row>
                    <xdr:rowOff>198120</xdr:rowOff>
                  </to>
                </anchor>
              </controlPr>
            </control>
          </mc:Choice>
        </mc:AlternateContent>
        <mc:AlternateContent xmlns:mc="http://schemas.openxmlformats.org/markup-compatibility/2006">
          <mc:Choice Requires="x14">
            <control shapeId="17516" r:id="rId48" name="Option Button 108">
              <controlPr defaultSize="0" autoFill="0" autoLine="0" autoPict="0">
                <anchor moveWithCells="1">
                  <from>
                    <xdr:col>2</xdr:col>
                    <xdr:colOff>99060</xdr:colOff>
                    <xdr:row>11</xdr:row>
                    <xdr:rowOff>83820</xdr:rowOff>
                  </from>
                  <to>
                    <xdr:col>2</xdr:col>
                    <xdr:colOff>289560</xdr:colOff>
                    <xdr:row>11</xdr:row>
                    <xdr:rowOff>259080</xdr:rowOff>
                  </to>
                </anchor>
              </controlPr>
            </control>
          </mc:Choice>
        </mc:AlternateContent>
        <mc:AlternateContent xmlns:mc="http://schemas.openxmlformats.org/markup-compatibility/2006">
          <mc:Choice Requires="x14">
            <control shapeId="17517" r:id="rId49" name="Group Box 109">
              <controlPr defaultSize="0" autoFill="0" autoPict="0" altText="">
                <anchor moveWithCells="1">
                  <from>
                    <xdr:col>2</xdr:col>
                    <xdr:colOff>0</xdr:colOff>
                    <xdr:row>11</xdr:row>
                    <xdr:rowOff>0</xdr:rowOff>
                  </from>
                  <to>
                    <xdr:col>8</xdr:col>
                    <xdr:colOff>0</xdr:colOff>
                    <xdr:row>11</xdr:row>
                    <xdr:rowOff>335280</xdr:rowOff>
                  </to>
                </anchor>
              </controlPr>
            </control>
          </mc:Choice>
        </mc:AlternateContent>
        <mc:AlternateContent xmlns:mc="http://schemas.openxmlformats.org/markup-compatibility/2006">
          <mc:Choice Requires="x14">
            <control shapeId="17518" r:id="rId50" name="Option Button 110">
              <controlPr defaultSize="0" autoFill="0" autoLine="0" autoPict="0">
                <anchor moveWithCells="1">
                  <from>
                    <xdr:col>3</xdr:col>
                    <xdr:colOff>99060</xdr:colOff>
                    <xdr:row>11</xdr:row>
                    <xdr:rowOff>83820</xdr:rowOff>
                  </from>
                  <to>
                    <xdr:col>3</xdr:col>
                    <xdr:colOff>289560</xdr:colOff>
                    <xdr:row>11</xdr:row>
                    <xdr:rowOff>259080</xdr:rowOff>
                  </to>
                </anchor>
              </controlPr>
            </control>
          </mc:Choice>
        </mc:AlternateContent>
        <mc:AlternateContent xmlns:mc="http://schemas.openxmlformats.org/markup-compatibility/2006">
          <mc:Choice Requires="x14">
            <control shapeId="17519" r:id="rId51" name="Option Button 111">
              <controlPr defaultSize="0" autoFill="0" autoLine="0" autoPict="0">
                <anchor moveWithCells="1">
                  <from>
                    <xdr:col>4</xdr:col>
                    <xdr:colOff>99060</xdr:colOff>
                    <xdr:row>11</xdr:row>
                    <xdr:rowOff>83820</xdr:rowOff>
                  </from>
                  <to>
                    <xdr:col>4</xdr:col>
                    <xdr:colOff>289560</xdr:colOff>
                    <xdr:row>11</xdr:row>
                    <xdr:rowOff>259080</xdr:rowOff>
                  </to>
                </anchor>
              </controlPr>
            </control>
          </mc:Choice>
        </mc:AlternateContent>
        <mc:AlternateContent xmlns:mc="http://schemas.openxmlformats.org/markup-compatibility/2006">
          <mc:Choice Requires="x14">
            <control shapeId="17520" r:id="rId52" name="Option Button 112">
              <controlPr defaultSize="0" autoFill="0" autoLine="0" autoPict="0">
                <anchor moveWithCells="1">
                  <from>
                    <xdr:col>5</xdr:col>
                    <xdr:colOff>99060</xdr:colOff>
                    <xdr:row>11</xdr:row>
                    <xdr:rowOff>83820</xdr:rowOff>
                  </from>
                  <to>
                    <xdr:col>5</xdr:col>
                    <xdr:colOff>289560</xdr:colOff>
                    <xdr:row>11</xdr:row>
                    <xdr:rowOff>259080</xdr:rowOff>
                  </to>
                </anchor>
              </controlPr>
            </control>
          </mc:Choice>
        </mc:AlternateContent>
        <mc:AlternateContent xmlns:mc="http://schemas.openxmlformats.org/markup-compatibility/2006">
          <mc:Choice Requires="x14">
            <control shapeId="17521" r:id="rId53" name="Option Button 113">
              <controlPr defaultSize="0" autoFill="0" autoLine="0" autoPict="0">
                <anchor moveWithCells="1">
                  <from>
                    <xdr:col>6</xdr:col>
                    <xdr:colOff>99060</xdr:colOff>
                    <xdr:row>11</xdr:row>
                    <xdr:rowOff>83820</xdr:rowOff>
                  </from>
                  <to>
                    <xdr:col>6</xdr:col>
                    <xdr:colOff>289560</xdr:colOff>
                    <xdr:row>11</xdr:row>
                    <xdr:rowOff>259080</xdr:rowOff>
                  </to>
                </anchor>
              </controlPr>
            </control>
          </mc:Choice>
        </mc:AlternateContent>
        <mc:AlternateContent xmlns:mc="http://schemas.openxmlformats.org/markup-compatibility/2006">
          <mc:Choice Requires="x14">
            <control shapeId="17522" r:id="rId54" name="Option Button 114">
              <controlPr defaultSize="0" autoFill="0" autoLine="0" autoPict="0">
                <anchor moveWithCells="1">
                  <from>
                    <xdr:col>7</xdr:col>
                    <xdr:colOff>99060</xdr:colOff>
                    <xdr:row>11</xdr:row>
                    <xdr:rowOff>83820</xdr:rowOff>
                  </from>
                  <to>
                    <xdr:col>7</xdr:col>
                    <xdr:colOff>289560</xdr:colOff>
                    <xdr:row>11</xdr:row>
                    <xdr:rowOff>259080</xdr:rowOff>
                  </to>
                </anchor>
              </controlPr>
            </control>
          </mc:Choice>
        </mc:AlternateContent>
        <mc:AlternateContent xmlns:mc="http://schemas.openxmlformats.org/markup-compatibility/2006">
          <mc:Choice Requires="x14">
            <control shapeId="17523" r:id="rId55" name="Group Box 115">
              <controlPr defaultSize="0" autoFill="0" autoPict="0" altText="">
                <anchor moveWithCells="1">
                  <from>
                    <xdr:col>2</xdr:col>
                    <xdr:colOff>0</xdr:colOff>
                    <xdr:row>10</xdr:row>
                    <xdr:rowOff>198120</xdr:rowOff>
                  </from>
                  <to>
                    <xdr:col>8</xdr:col>
                    <xdr:colOff>0</xdr:colOff>
                    <xdr:row>11</xdr:row>
                    <xdr:rowOff>175260</xdr:rowOff>
                  </to>
                </anchor>
              </controlPr>
            </control>
          </mc:Choice>
        </mc:AlternateContent>
        <mc:AlternateContent xmlns:mc="http://schemas.openxmlformats.org/markup-compatibility/2006">
          <mc:Choice Requires="x14">
            <control shapeId="17524" r:id="rId56" name="Option Button 116">
              <controlPr defaultSize="0" autoFill="0" autoLine="0" autoPict="0">
                <anchor moveWithCells="1">
                  <from>
                    <xdr:col>2</xdr:col>
                    <xdr:colOff>99060</xdr:colOff>
                    <xdr:row>12</xdr:row>
                    <xdr:rowOff>175260</xdr:rowOff>
                  </from>
                  <to>
                    <xdr:col>2</xdr:col>
                    <xdr:colOff>289560</xdr:colOff>
                    <xdr:row>12</xdr:row>
                    <xdr:rowOff>342900</xdr:rowOff>
                  </to>
                </anchor>
              </controlPr>
            </control>
          </mc:Choice>
        </mc:AlternateContent>
        <mc:AlternateContent xmlns:mc="http://schemas.openxmlformats.org/markup-compatibility/2006">
          <mc:Choice Requires="x14">
            <control shapeId="17525" r:id="rId57" name="Group Box 117">
              <controlPr defaultSize="0" autoFill="0" autoPict="0" altText="">
                <anchor moveWithCells="1">
                  <from>
                    <xdr:col>2</xdr:col>
                    <xdr:colOff>0</xdr:colOff>
                    <xdr:row>12</xdr:row>
                    <xdr:rowOff>0</xdr:rowOff>
                  </from>
                  <to>
                    <xdr:col>8</xdr:col>
                    <xdr:colOff>0</xdr:colOff>
                    <xdr:row>12</xdr:row>
                    <xdr:rowOff>335280</xdr:rowOff>
                  </to>
                </anchor>
              </controlPr>
            </control>
          </mc:Choice>
        </mc:AlternateContent>
        <mc:AlternateContent xmlns:mc="http://schemas.openxmlformats.org/markup-compatibility/2006">
          <mc:Choice Requires="x14">
            <control shapeId="17526" r:id="rId58" name="Option Button 118">
              <controlPr defaultSize="0" autoFill="0" autoLine="0" autoPict="0">
                <anchor moveWithCells="1">
                  <from>
                    <xdr:col>3</xdr:col>
                    <xdr:colOff>99060</xdr:colOff>
                    <xdr:row>12</xdr:row>
                    <xdr:rowOff>175260</xdr:rowOff>
                  </from>
                  <to>
                    <xdr:col>3</xdr:col>
                    <xdr:colOff>289560</xdr:colOff>
                    <xdr:row>12</xdr:row>
                    <xdr:rowOff>342900</xdr:rowOff>
                  </to>
                </anchor>
              </controlPr>
            </control>
          </mc:Choice>
        </mc:AlternateContent>
        <mc:AlternateContent xmlns:mc="http://schemas.openxmlformats.org/markup-compatibility/2006">
          <mc:Choice Requires="x14">
            <control shapeId="17527" r:id="rId59" name="Option Button 119">
              <controlPr defaultSize="0" autoFill="0" autoLine="0" autoPict="0">
                <anchor moveWithCells="1">
                  <from>
                    <xdr:col>4</xdr:col>
                    <xdr:colOff>99060</xdr:colOff>
                    <xdr:row>12</xdr:row>
                    <xdr:rowOff>175260</xdr:rowOff>
                  </from>
                  <to>
                    <xdr:col>4</xdr:col>
                    <xdr:colOff>289560</xdr:colOff>
                    <xdr:row>12</xdr:row>
                    <xdr:rowOff>342900</xdr:rowOff>
                  </to>
                </anchor>
              </controlPr>
            </control>
          </mc:Choice>
        </mc:AlternateContent>
        <mc:AlternateContent xmlns:mc="http://schemas.openxmlformats.org/markup-compatibility/2006">
          <mc:Choice Requires="x14">
            <control shapeId="17528" r:id="rId60" name="Option Button 120">
              <controlPr defaultSize="0" autoFill="0" autoLine="0" autoPict="0">
                <anchor moveWithCells="1">
                  <from>
                    <xdr:col>5</xdr:col>
                    <xdr:colOff>99060</xdr:colOff>
                    <xdr:row>12</xdr:row>
                    <xdr:rowOff>175260</xdr:rowOff>
                  </from>
                  <to>
                    <xdr:col>5</xdr:col>
                    <xdr:colOff>289560</xdr:colOff>
                    <xdr:row>12</xdr:row>
                    <xdr:rowOff>342900</xdr:rowOff>
                  </to>
                </anchor>
              </controlPr>
            </control>
          </mc:Choice>
        </mc:AlternateContent>
        <mc:AlternateContent xmlns:mc="http://schemas.openxmlformats.org/markup-compatibility/2006">
          <mc:Choice Requires="x14">
            <control shapeId="17529" r:id="rId61" name="Option Button 121">
              <controlPr defaultSize="0" autoFill="0" autoLine="0" autoPict="0">
                <anchor moveWithCells="1">
                  <from>
                    <xdr:col>6</xdr:col>
                    <xdr:colOff>99060</xdr:colOff>
                    <xdr:row>12</xdr:row>
                    <xdr:rowOff>175260</xdr:rowOff>
                  </from>
                  <to>
                    <xdr:col>6</xdr:col>
                    <xdr:colOff>289560</xdr:colOff>
                    <xdr:row>12</xdr:row>
                    <xdr:rowOff>342900</xdr:rowOff>
                  </to>
                </anchor>
              </controlPr>
            </control>
          </mc:Choice>
        </mc:AlternateContent>
        <mc:AlternateContent xmlns:mc="http://schemas.openxmlformats.org/markup-compatibility/2006">
          <mc:Choice Requires="x14">
            <control shapeId="17530" r:id="rId62" name="Option Button 122">
              <controlPr defaultSize="0" autoFill="0" autoLine="0" autoPict="0">
                <anchor moveWithCells="1">
                  <from>
                    <xdr:col>7</xdr:col>
                    <xdr:colOff>99060</xdr:colOff>
                    <xdr:row>12</xdr:row>
                    <xdr:rowOff>175260</xdr:rowOff>
                  </from>
                  <to>
                    <xdr:col>7</xdr:col>
                    <xdr:colOff>289560</xdr:colOff>
                    <xdr:row>12</xdr:row>
                    <xdr:rowOff>342900</xdr:rowOff>
                  </to>
                </anchor>
              </controlPr>
            </control>
          </mc:Choice>
        </mc:AlternateContent>
        <mc:AlternateContent xmlns:mc="http://schemas.openxmlformats.org/markup-compatibility/2006">
          <mc:Choice Requires="x14">
            <control shapeId="17531" r:id="rId63" name="Group Box 123">
              <controlPr defaultSize="0" autoFill="0" autoPict="0" altText="">
                <anchor moveWithCells="1">
                  <from>
                    <xdr:col>2</xdr:col>
                    <xdr:colOff>0</xdr:colOff>
                    <xdr:row>11</xdr:row>
                    <xdr:rowOff>198120</xdr:rowOff>
                  </from>
                  <to>
                    <xdr:col>8</xdr:col>
                    <xdr:colOff>0</xdr:colOff>
                    <xdr:row>12</xdr:row>
                    <xdr:rowOff>335280</xdr:rowOff>
                  </to>
                </anchor>
              </controlPr>
            </control>
          </mc:Choice>
        </mc:AlternateContent>
        <mc:AlternateContent xmlns:mc="http://schemas.openxmlformats.org/markup-compatibility/2006">
          <mc:Choice Requires="x14">
            <control shapeId="17532" r:id="rId64" name="Option Button 124">
              <controlPr defaultSize="0" autoFill="0" autoLine="0" autoPict="0">
                <anchor moveWithCells="1">
                  <from>
                    <xdr:col>2</xdr:col>
                    <xdr:colOff>99060</xdr:colOff>
                    <xdr:row>13</xdr:row>
                    <xdr:rowOff>83820</xdr:rowOff>
                  </from>
                  <to>
                    <xdr:col>2</xdr:col>
                    <xdr:colOff>289560</xdr:colOff>
                    <xdr:row>13</xdr:row>
                    <xdr:rowOff>259080</xdr:rowOff>
                  </to>
                </anchor>
              </controlPr>
            </control>
          </mc:Choice>
        </mc:AlternateContent>
        <mc:AlternateContent xmlns:mc="http://schemas.openxmlformats.org/markup-compatibility/2006">
          <mc:Choice Requires="x14">
            <control shapeId="17533" r:id="rId65" name="Group Box 125">
              <controlPr defaultSize="0" autoFill="0" autoPict="0" altText="">
                <anchor moveWithCells="1">
                  <from>
                    <xdr:col>2</xdr:col>
                    <xdr:colOff>0</xdr:colOff>
                    <xdr:row>13</xdr:row>
                    <xdr:rowOff>0</xdr:rowOff>
                  </from>
                  <to>
                    <xdr:col>8</xdr:col>
                    <xdr:colOff>0</xdr:colOff>
                    <xdr:row>14</xdr:row>
                    <xdr:rowOff>0</xdr:rowOff>
                  </to>
                </anchor>
              </controlPr>
            </control>
          </mc:Choice>
        </mc:AlternateContent>
        <mc:AlternateContent xmlns:mc="http://schemas.openxmlformats.org/markup-compatibility/2006">
          <mc:Choice Requires="x14">
            <control shapeId="17534" r:id="rId66" name="Option Button 126">
              <controlPr defaultSize="0" autoFill="0" autoLine="0" autoPict="0">
                <anchor moveWithCells="1">
                  <from>
                    <xdr:col>3</xdr:col>
                    <xdr:colOff>99060</xdr:colOff>
                    <xdr:row>13</xdr:row>
                    <xdr:rowOff>83820</xdr:rowOff>
                  </from>
                  <to>
                    <xdr:col>3</xdr:col>
                    <xdr:colOff>289560</xdr:colOff>
                    <xdr:row>13</xdr:row>
                    <xdr:rowOff>259080</xdr:rowOff>
                  </to>
                </anchor>
              </controlPr>
            </control>
          </mc:Choice>
        </mc:AlternateContent>
        <mc:AlternateContent xmlns:mc="http://schemas.openxmlformats.org/markup-compatibility/2006">
          <mc:Choice Requires="x14">
            <control shapeId="17535" r:id="rId67" name="Option Button 127">
              <controlPr defaultSize="0" autoFill="0" autoLine="0" autoPict="0">
                <anchor moveWithCells="1">
                  <from>
                    <xdr:col>4</xdr:col>
                    <xdr:colOff>99060</xdr:colOff>
                    <xdr:row>13</xdr:row>
                    <xdr:rowOff>83820</xdr:rowOff>
                  </from>
                  <to>
                    <xdr:col>4</xdr:col>
                    <xdr:colOff>289560</xdr:colOff>
                    <xdr:row>13</xdr:row>
                    <xdr:rowOff>259080</xdr:rowOff>
                  </to>
                </anchor>
              </controlPr>
            </control>
          </mc:Choice>
        </mc:AlternateContent>
        <mc:AlternateContent xmlns:mc="http://schemas.openxmlformats.org/markup-compatibility/2006">
          <mc:Choice Requires="x14">
            <control shapeId="17536" r:id="rId68" name="Option Button 128">
              <controlPr defaultSize="0" autoFill="0" autoLine="0" autoPict="0">
                <anchor moveWithCells="1">
                  <from>
                    <xdr:col>5</xdr:col>
                    <xdr:colOff>99060</xdr:colOff>
                    <xdr:row>13</xdr:row>
                    <xdr:rowOff>83820</xdr:rowOff>
                  </from>
                  <to>
                    <xdr:col>5</xdr:col>
                    <xdr:colOff>289560</xdr:colOff>
                    <xdr:row>13</xdr:row>
                    <xdr:rowOff>259080</xdr:rowOff>
                  </to>
                </anchor>
              </controlPr>
            </control>
          </mc:Choice>
        </mc:AlternateContent>
        <mc:AlternateContent xmlns:mc="http://schemas.openxmlformats.org/markup-compatibility/2006">
          <mc:Choice Requires="x14">
            <control shapeId="17537" r:id="rId69" name="Option Button 129">
              <controlPr defaultSize="0" autoFill="0" autoLine="0" autoPict="0">
                <anchor moveWithCells="1">
                  <from>
                    <xdr:col>6</xdr:col>
                    <xdr:colOff>99060</xdr:colOff>
                    <xdr:row>13</xdr:row>
                    <xdr:rowOff>83820</xdr:rowOff>
                  </from>
                  <to>
                    <xdr:col>6</xdr:col>
                    <xdr:colOff>289560</xdr:colOff>
                    <xdr:row>13</xdr:row>
                    <xdr:rowOff>259080</xdr:rowOff>
                  </to>
                </anchor>
              </controlPr>
            </control>
          </mc:Choice>
        </mc:AlternateContent>
        <mc:AlternateContent xmlns:mc="http://schemas.openxmlformats.org/markup-compatibility/2006">
          <mc:Choice Requires="x14">
            <control shapeId="17538" r:id="rId70" name="Option Button 130">
              <controlPr defaultSize="0" autoFill="0" autoLine="0" autoPict="0">
                <anchor moveWithCells="1">
                  <from>
                    <xdr:col>7</xdr:col>
                    <xdr:colOff>99060</xdr:colOff>
                    <xdr:row>13</xdr:row>
                    <xdr:rowOff>83820</xdr:rowOff>
                  </from>
                  <to>
                    <xdr:col>7</xdr:col>
                    <xdr:colOff>289560</xdr:colOff>
                    <xdr:row>13</xdr:row>
                    <xdr:rowOff>259080</xdr:rowOff>
                  </to>
                </anchor>
              </controlPr>
            </control>
          </mc:Choice>
        </mc:AlternateContent>
        <mc:AlternateContent xmlns:mc="http://schemas.openxmlformats.org/markup-compatibility/2006">
          <mc:Choice Requires="x14">
            <control shapeId="17539" r:id="rId71" name="Group Box 131">
              <controlPr defaultSize="0" autoFill="0" autoPict="0" altText="">
                <anchor moveWithCells="1">
                  <from>
                    <xdr:col>2</xdr:col>
                    <xdr:colOff>0</xdr:colOff>
                    <xdr:row>12</xdr:row>
                    <xdr:rowOff>198120</xdr:rowOff>
                  </from>
                  <to>
                    <xdr:col>8</xdr:col>
                    <xdr:colOff>0</xdr:colOff>
                    <xdr:row>13</xdr:row>
                    <xdr:rowOff>175260</xdr:rowOff>
                  </to>
                </anchor>
              </controlPr>
            </control>
          </mc:Choice>
        </mc:AlternateContent>
        <mc:AlternateContent xmlns:mc="http://schemas.openxmlformats.org/markup-compatibility/2006">
          <mc:Choice Requires="x14">
            <control shapeId="17540" r:id="rId72" name="Option Button 132">
              <controlPr defaultSize="0" autoFill="0" autoLine="0" autoPict="0">
                <anchor moveWithCells="1">
                  <from>
                    <xdr:col>2</xdr:col>
                    <xdr:colOff>99060</xdr:colOff>
                    <xdr:row>14</xdr:row>
                    <xdr:rowOff>83820</xdr:rowOff>
                  </from>
                  <to>
                    <xdr:col>2</xdr:col>
                    <xdr:colOff>289560</xdr:colOff>
                    <xdr:row>14</xdr:row>
                    <xdr:rowOff>259080</xdr:rowOff>
                  </to>
                </anchor>
              </controlPr>
            </control>
          </mc:Choice>
        </mc:AlternateContent>
        <mc:AlternateContent xmlns:mc="http://schemas.openxmlformats.org/markup-compatibility/2006">
          <mc:Choice Requires="x14">
            <control shapeId="17541" r:id="rId73" name="Group Box 133">
              <controlPr defaultSize="0" autoFill="0" autoPict="0" altText="">
                <anchor moveWithCells="1">
                  <from>
                    <xdr:col>2</xdr:col>
                    <xdr:colOff>0</xdr:colOff>
                    <xdr:row>14</xdr:row>
                    <xdr:rowOff>0</xdr:rowOff>
                  </from>
                  <to>
                    <xdr:col>8</xdr:col>
                    <xdr:colOff>0</xdr:colOff>
                    <xdr:row>15</xdr:row>
                    <xdr:rowOff>0</xdr:rowOff>
                  </to>
                </anchor>
              </controlPr>
            </control>
          </mc:Choice>
        </mc:AlternateContent>
        <mc:AlternateContent xmlns:mc="http://schemas.openxmlformats.org/markup-compatibility/2006">
          <mc:Choice Requires="x14">
            <control shapeId="17542" r:id="rId74" name="Option Button 134">
              <controlPr defaultSize="0" autoFill="0" autoLine="0" autoPict="0">
                <anchor moveWithCells="1">
                  <from>
                    <xdr:col>3</xdr:col>
                    <xdr:colOff>99060</xdr:colOff>
                    <xdr:row>14</xdr:row>
                    <xdr:rowOff>83820</xdr:rowOff>
                  </from>
                  <to>
                    <xdr:col>3</xdr:col>
                    <xdr:colOff>289560</xdr:colOff>
                    <xdr:row>14</xdr:row>
                    <xdr:rowOff>259080</xdr:rowOff>
                  </to>
                </anchor>
              </controlPr>
            </control>
          </mc:Choice>
        </mc:AlternateContent>
        <mc:AlternateContent xmlns:mc="http://schemas.openxmlformats.org/markup-compatibility/2006">
          <mc:Choice Requires="x14">
            <control shapeId="17543" r:id="rId75" name="Option Button 135">
              <controlPr defaultSize="0" autoFill="0" autoLine="0" autoPict="0">
                <anchor moveWithCells="1">
                  <from>
                    <xdr:col>4</xdr:col>
                    <xdr:colOff>99060</xdr:colOff>
                    <xdr:row>14</xdr:row>
                    <xdr:rowOff>83820</xdr:rowOff>
                  </from>
                  <to>
                    <xdr:col>4</xdr:col>
                    <xdr:colOff>289560</xdr:colOff>
                    <xdr:row>14</xdr:row>
                    <xdr:rowOff>259080</xdr:rowOff>
                  </to>
                </anchor>
              </controlPr>
            </control>
          </mc:Choice>
        </mc:AlternateContent>
        <mc:AlternateContent xmlns:mc="http://schemas.openxmlformats.org/markup-compatibility/2006">
          <mc:Choice Requires="x14">
            <control shapeId="17544" r:id="rId76" name="Option Button 136">
              <controlPr defaultSize="0" autoFill="0" autoLine="0" autoPict="0">
                <anchor moveWithCells="1">
                  <from>
                    <xdr:col>5</xdr:col>
                    <xdr:colOff>99060</xdr:colOff>
                    <xdr:row>14</xdr:row>
                    <xdr:rowOff>83820</xdr:rowOff>
                  </from>
                  <to>
                    <xdr:col>5</xdr:col>
                    <xdr:colOff>289560</xdr:colOff>
                    <xdr:row>14</xdr:row>
                    <xdr:rowOff>259080</xdr:rowOff>
                  </to>
                </anchor>
              </controlPr>
            </control>
          </mc:Choice>
        </mc:AlternateContent>
        <mc:AlternateContent xmlns:mc="http://schemas.openxmlformats.org/markup-compatibility/2006">
          <mc:Choice Requires="x14">
            <control shapeId="17545" r:id="rId77" name="Option Button 137">
              <controlPr defaultSize="0" autoFill="0" autoLine="0" autoPict="0">
                <anchor moveWithCells="1">
                  <from>
                    <xdr:col>6</xdr:col>
                    <xdr:colOff>99060</xdr:colOff>
                    <xdr:row>14</xdr:row>
                    <xdr:rowOff>83820</xdr:rowOff>
                  </from>
                  <to>
                    <xdr:col>6</xdr:col>
                    <xdr:colOff>289560</xdr:colOff>
                    <xdr:row>14</xdr:row>
                    <xdr:rowOff>259080</xdr:rowOff>
                  </to>
                </anchor>
              </controlPr>
            </control>
          </mc:Choice>
        </mc:AlternateContent>
        <mc:AlternateContent xmlns:mc="http://schemas.openxmlformats.org/markup-compatibility/2006">
          <mc:Choice Requires="x14">
            <control shapeId="17546" r:id="rId78" name="Option Button 138">
              <controlPr defaultSize="0" autoFill="0" autoLine="0" autoPict="0">
                <anchor moveWithCells="1">
                  <from>
                    <xdr:col>7</xdr:col>
                    <xdr:colOff>99060</xdr:colOff>
                    <xdr:row>14</xdr:row>
                    <xdr:rowOff>83820</xdr:rowOff>
                  </from>
                  <to>
                    <xdr:col>7</xdr:col>
                    <xdr:colOff>289560</xdr:colOff>
                    <xdr:row>14</xdr:row>
                    <xdr:rowOff>259080</xdr:rowOff>
                  </to>
                </anchor>
              </controlPr>
            </control>
          </mc:Choice>
        </mc:AlternateContent>
        <mc:AlternateContent xmlns:mc="http://schemas.openxmlformats.org/markup-compatibility/2006">
          <mc:Choice Requires="x14">
            <control shapeId="17547" r:id="rId79" name="Group Box 139">
              <controlPr defaultSize="0" autoFill="0" autoPict="0" altText="">
                <anchor moveWithCells="1">
                  <from>
                    <xdr:col>2</xdr:col>
                    <xdr:colOff>0</xdr:colOff>
                    <xdr:row>13</xdr:row>
                    <xdr:rowOff>198120</xdr:rowOff>
                  </from>
                  <to>
                    <xdr:col>8</xdr:col>
                    <xdr:colOff>0</xdr:colOff>
                    <xdr:row>15</xdr:row>
                    <xdr:rowOff>30480</xdr:rowOff>
                  </to>
                </anchor>
              </controlPr>
            </control>
          </mc:Choice>
        </mc:AlternateContent>
        <mc:AlternateContent xmlns:mc="http://schemas.openxmlformats.org/markup-compatibility/2006">
          <mc:Choice Requires="x14">
            <control shapeId="17548" r:id="rId80" name="Option Button 140">
              <controlPr defaultSize="0" autoFill="0" autoLine="0" autoPict="0">
                <anchor moveWithCells="1">
                  <from>
                    <xdr:col>2</xdr:col>
                    <xdr:colOff>99060</xdr:colOff>
                    <xdr:row>15</xdr:row>
                    <xdr:rowOff>152400</xdr:rowOff>
                  </from>
                  <to>
                    <xdr:col>2</xdr:col>
                    <xdr:colOff>289560</xdr:colOff>
                    <xdr:row>15</xdr:row>
                    <xdr:rowOff>327660</xdr:rowOff>
                  </to>
                </anchor>
              </controlPr>
            </control>
          </mc:Choice>
        </mc:AlternateContent>
        <mc:AlternateContent xmlns:mc="http://schemas.openxmlformats.org/markup-compatibility/2006">
          <mc:Choice Requires="x14">
            <control shapeId="17549" r:id="rId81" name="Group Box 141">
              <controlPr defaultSize="0" autoFill="0" autoPict="0" altText="">
                <anchor moveWithCells="1">
                  <from>
                    <xdr:col>2</xdr:col>
                    <xdr:colOff>0</xdr:colOff>
                    <xdr:row>15</xdr:row>
                    <xdr:rowOff>0</xdr:rowOff>
                  </from>
                  <to>
                    <xdr:col>8</xdr:col>
                    <xdr:colOff>0</xdr:colOff>
                    <xdr:row>15</xdr:row>
                    <xdr:rowOff>335280</xdr:rowOff>
                  </to>
                </anchor>
              </controlPr>
            </control>
          </mc:Choice>
        </mc:AlternateContent>
        <mc:AlternateContent xmlns:mc="http://schemas.openxmlformats.org/markup-compatibility/2006">
          <mc:Choice Requires="x14">
            <control shapeId="17550" r:id="rId82" name="Option Button 142">
              <controlPr defaultSize="0" autoFill="0" autoLine="0" autoPict="0">
                <anchor moveWithCells="1">
                  <from>
                    <xdr:col>3</xdr:col>
                    <xdr:colOff>99060</xdr:colOff>
                    <xdr:row>15</xdr:row>
                    <xdr:rowOff>152400</xdr:rowOff>
                  </from>
                  <to>
                    <xdr:col>3</xdr:col>
                    <xdr:colOff>289560</xdr:colOff>
                    <xdr:row>15</xdr:row>
                    <xdr:rowOff>327660</xdr:rowOff>
                  </to>
                </anchor>
              </controlPr>
            </control>
          </mc:Choice>
        </mc:AlternateContent>
        <mc:AlternateContent xmlns:mc="http://schemas.openxmlformats.org/markup-compatibility/2006">
          <mc:Choice Requires="x14">
            <control shapeId="17551" r:id="rId83" name="Option Button 143">
              <controlPr defaultSize="0" autoFill="0" autoLine="0" autoPict="0">
                <anchor moveWithCells="1">
                  <from>
                    <xdr:col>4</xdr:col>
                    <xdr:colOff>99060</xdr:colOff>
                    <xdr:row>15</xdr:row>
                    <xdr:rowOff>152400</xdr:rowOff>
                  </from>
                  <to>
                    <xdr:col>4</xdr:col>
                    <xdr:colOff>289560</xdr:colOff>
                    <xdr:row>15</xdr:row>
                    <xdr:rowOff>327660</xdr:rowOff>
                  </to>
                </anchor>
              </controlPr>
            </control>
          </mc:Choice>
        </mc:AlternateContent>
        <mc:AlternateContent xmlns:mc="http://schemas.openxmlformats.org/markup-compatibility/2006">
          <mc:Choice Requires="x14">
            <control shapeId="17552" r:id="rId84" name="Option Button 144">
              <controlPr defaultSize="0" autoFill="0" autoLine="0" autoPict="0">
                <anchor moveWithCells="1">
                  <from>
                    <xdr:col>5</xdr:col>
                    <xdr:colOff>99060</xdr:colOff>
                    <xdr:row>15</xdr:row>
                    <xdr:rowOff>152400</xdr:rowOff>
                  </from>
                  <to>
                    <xdr:col>5</xdr:col>
                    <xdr:colOff>289560</xdr:colOff>
                    <xdr:row>15</xdr:row>
                    <xdr:rowOff>327660</xdr:rowOff>
                  </to>
                </anchor>
              </controlPr>
            </control>
          </mc:Choice>
        </mc:AlternateContent>
        <mc:AlternateContent xmlns:mc="http://schemas.openxmlformats.org/markup-compatibility/2006">
          <mc:Choice Requires="x14">
            <control shapeId="17553" r:id="rId85" name="Option Button 145">
              <controlPr defaultSize="0" autoFill="0" autoLine="0" autoPict="0">
                <anchor moveWithCells="1">
                  <from>
                    <xdr:col>6</xdr:col>
                    <xdr:colOff>99060</xdr:colOff>
                    <xdr:row>15</xdr:row>
                    <xdr:rowOff>152400</xdr:rowOff>
                  </from>
                  <to>
                    <xdr:col>6</xdr:col>
                    <xdr:colOff>289560</xdr:colOff>
                    <xdr:row>15</xdr:row>
                    <xdr:rowOff>327660</xdr:rowOff>
                  </to>
                </anchor>
              </controlPr>
            </control>
          </mc:Choice>
        </mc:AlternateContent>
        <mc:AlternateContent xmlns:mc="http://schemas.openxmlformats.org/markup-compatibility/2006">
          <mc:Choice Requires="x14">
            <control shapeId="17554" r:id="rId86" name="Option Button 146">
              <controlPr defaultSize="0" autoFill="0" autoLine="0" autoPict="0">
                <anchor moveWithCells="1">
                  <from>
                    <xdr:col>7</xdr:col>
                    <xdr:colOff>99060</xdr:colOff>
                    <xdr:row>15</xdr:row>
                    <xdr:rowOff>152400</xdr:rowOff>
                  </from>
                  <to>
                    <xdr:col>7</xdr:col>
                    <xdr:colOff>289560</xdr:colOff>
                    <xdr:row>15</xdr:row>
                    <xdr:rowOff>327660</xdr:rowOff>
                  </to>
                </anchor>
              </controlPr>
            </control>
          </mc:Choice>
        </mc:AlternateContent>
        <mc:AlternateContent xmlns:mc="http://schemas.openxmlformats.org/markup-compatibility/2006">
          <mc:Choice Requires="x14">
            <control shapeId="17555" r:id="rId87" name="Group Box 147">
              <controlPr defaultSize="0" autoFill="0" autoPict="0" altText="">
                <anchor moveWithCells="1">
                  <from>
                    <xdr:col>2</xdr:col>
                    <xdr:colOff>0</xdr:colOff>
                    <xdr:row>14</xdr:row>
                    <xdr:rowOff>198120</xdr:rowOff>
                  </from>
                  <to>
                    <xdr:col>8</xdr:col>
                    <xdr:colOff>0</xdr:colOff>
                    <xdr:row>15</xdr:row>
                    <xdr:rowOff>365760</xdr:rowOff>
                  </to>
                </anchor>
              </controlPr>
            </control>
          </mc:Choice>
        </mc:AlternateContent>
        <mc:AlternateContent xmlns:mc="http://schemas.openxmlformats.org/markup-compatibility/2006">
          <mc:Choice Requires="x14">
            <control shapeId="17556" r:id="rId88" name="Option Button 148">
              <controlPr defaultSize="0" autoFill="0" autoLine="0" autoPict="0">
                <anchor moveWithCells="1">
                  <from>
                    <xdr:col>2</xdr:col>
                    <xdr:colOff>99060</xdr:colOff>
                    <xdr:row>16</xdr:row>
                    <xdr:rowOff>83820</xdr:rowOff>
                  </from>
                  <to>
                    <xdr:col>2</xdr:col>
                    <xdr:colOff>289560</xdr:colOff>
                    <xdr:row>16</xdr:row>
                    <xdr:rowOff>259080</xdr:rowOff>
                  </to>
                </anchor>
              </controlPr>
            </control>
          </mc:Choice>
        </mc:AlternateContent>
        <mc:AlternateContent xmlns:mc="http://schemas.openxmlformats.org/markup-compatibility/2006">
          <mc:Choice Requires="x14">
            <control shapeId="17557" r:id="rId89" name="Group Box 149">
              <controlPr defaultSize="0" autoFill="0" autoPict="0" altText="">
                <anchor moveWithCells="1">
                  <from>
                    <xdr:col>2</xdr:col>
                    <xdr:colOff>0</xdr:colOff>
                    <xdr:row>16</xdr:row>
                    <xdr:rowOff>0</xdr:rowOff>
                  </from>
                  <to>
                    <xdr:col>8</xdr:col>
                    <xdr:colOff>0</xdr:colOff>
                    <xdr:row>16</xdr:row>
                    <xdr:rowOff>335280</xdr:rowOff>
                  </to>
                </anchor>
              </controlPr>
            </control>
          </mc:Choice>
        </mc:AlternateContent>
        <mc:AlternateContent xmlns:mc="http://schemas.openxmlformats.org/markup-compatibility/2006">
          <mc:Choice Requires="x14">
            <control shapeId="17558" r:id="rId90" name="Option Button 150">
              <controlPr defaultSize="0" autoFill="0" autoLine="0" autoPict="0">
                <anchor moveWithCells="1">
                  <from>
                    <xdr:col>3</xdr:col>
                    <xdr:colOff>99060</xdr:colOff>
                    <xdr:row>16</xdr:row>
                    <xdr:rowOff>83820</xdr:rowOff>
                  </from>
                  <to>
                    <xdr:col>3</xdr:col>
                    <xdr:colOff>289560</xdr:colOff>
                    <xdr:row>16</xdr:row>
                    <xdr:rowOff>259080</xdr:rowOff>
                  </to>
                </anchor>
              </controlPr>
            </control>
          </mc:Choice>
        </mc:AlternateContent>
        <mc:AlternateContent xmlns:mc="http://schemas.openxmlformats.org/markup-compatibility/2006">
          <mc:Choice Requires="x14">
            <control shapeId="17559" r:id="rId91" name="Option Button 151">
              <controlPr defaultSize="0" autoFill="0" autoLine="0" autoPict="0">
                <anchor moveWithCells="1">
                  <from>
                    <xdr:col>4</xdr:col>
                    <xdr:colOff>99060</xdr:colOff>
                    <xdr:row>16</xdr:row>
                    <xdr:rowOff>83820</xdr:rowOff>
                  </from>
                  <to>
                    <xdr:col>4</xdr:col>
                    <xdr:colOff>289560</xdr:colOff>
                    <xdr:row>16</xdr:row>
                    <xdr:rowOff>259080</xdr:rowOff>
                  </to>
                </anchor>
              </controlPr>
            </control>
          </mc:Choice>
        </mc:AlternateContent>
        <mc:AlternateContent xmlns:mc="http://schemas.openxmlformats.org/markup-compatibility/2006">
          <mc:Choice Requires="x14">
            <control shapeId="17560" r:id="rId92" name="Option Button 152">
              <controlPr defaultSize="0" autoFill="0" autoLine="0" autoPict="0">
                <anchor moveWithCells="1">
                  <from>
                    <xdr:col>5</xdr:col>
                    <xdr:colOff>99060</xdr:colOff>
                    <xdr:row>16</xdr:row>
                    <xdr:rowOff>83820</xdr:rowOff>
                  </from>
                  <to>
                    <xdr:col>5</xdr:col>
                    <xdr:colOff>289560</xdr:colOff>
                    <xdr:row>16</xdr:row>
                    <xdr:rowOff>259080</xdr:rowOff>
                  </to>
                </anchor>
              </controlPr>
            </control>
          </mc:Choice>
        </mc:AlternateContent>
        <mc:AlternateContent xmlns:mc="http://schemas.openxmlformats.org/markup-compatibility/2006">
          <mc:Choice Requires="x14">
            <control shapeId="17561" r:id="rId93" name="Option Button 153">
              <controlPr defaultSize="0" autoFill="0" autoLine="0" autoPict="0">
                <anchor moveWithCells="1">
                  <from>
                    <xdr:col>6</xdr:col>
                    <xdr:colOff>99060</xdr:colOff>
                    <xdr:row>16</xdr:row>
                    <xdr:rowOff>83820</xdr:rowOff>
                  </from>
                  <to>
                    <xdr:col>6</xdr:col>
                    <xdr:colOff>289560</xdr:colOff>
                    <xdr:row>16</xdr:row>
                    <xdr:rowOff>259080</xdr:rowOff>
                  </to>
                </anchor>
              </controlPr>
            </control>
          </mc:Choice>
        </mc:AlternateContent>
        <mc:AlternateContent xmlns:mc="http://schemas.openxmlformats.org/markup-compatibility/2006">
          <mc:Choice Requires="x14">
            <control shapeId="17562" r:id="rId94" name="Option Button 154">
              <controlPr defaultSize="0" autoFill="0" autoLine="0" autoPict="0">
                <anchor moveWithCells="1">
                  <from>
                    <xdr:col>7</xdr:col>
                    <xdr:colOff>99060</xdr:colOff>
                    <xdr:row>16</xdr:row>
                    <xdr:rowOff>83820</xdr:rowOff>
                  </from>
                  <to>
                    <xdr:col>7</xdr:col>
                    <xdr:colOff>289560</xdr:colOff>
                    <xdr:row>16</xdr:row>
                    <xdr:rowOff>259080</xdr:rowOff>
                  </to>
                </anchor>
              </controlPr>
            </control>
          </mc:Choice>
        </mc:AlternateContent>
        <mc:AlternateContent xmlns:mc="http://schemas.openxmlformats.org/markup-compatibility/2006">
          <mc:Choice Requires="x14">
            <control shapeId="17579" r:id="rId95" name="Option Button 171">
              <controlPr defaultSize="0" autoFill="0" autoLine="0" autoPict="0">
                <anchor moveWithCells="1">
                  <from>
                    <xdr:col>2</xdr:col>
                    <xdr:colOff>99060</xdr:colOff>
                    <xdr:row>17</xdr:row>
                    <xdr:rowOff>83820</xdr:rowOff>
                  </from>
                  <to>
                    <xdr:col>2</xdr:col>
                    <xdr:colOff>289560</xdr:colOff>
                    <xdr:row>17</xdr:row>
                    <xdr:rowOff>259080</xdr:rowOff>
                  </to>
                </anchor>
              </controlPr>
            </control>
          </mc:Choice>
        </mc:AlternateContent>
        <mc:AlternateContent xmlns:mc="http://schemas.openxmlformats.org/markup-compatibility/2006">
          <mc:Choice Requires="x14">
            <control shapeId="17580" r:id="rId96" name="Group Box 172">
              <controlPr defaultSize="0" autoFill="0" autoPict="0" altText="">
                <anchor moveWithCells="1">
                  <from>
                    <xdr:col>2</xdr:col>
                    <xdr:colOff>0</xdr:colOff>
                    <xdr:row>17</xdr:row>
                    <xdr:rowOff>0</xdr:rowOff>
                  </from>
                  <to>
                    <xdr:col>8</xdr:col>
                    <xdr:colOff>0</xdr:colOff>
                    <xdr:row>17</xdr:row>
                    <xdr:rowOff>335280</xdr:rowOff>
                  </to>
                </anchor>
              </controlPr>
            </control>
          </mc:Choice>
        </mc:AlternateContent>
        <mc:AlternateContent xmlns:mc="http://schemas.openxmlformats.org/markup-compatibility/2006">
          <mc:Choice Requires="x14">
            <control shapeId="17581" r:id="rId97" name="Option Button 173">
              <controlPr defaultSize="0" autoFill="0" autoLine="0" autoPict="0">
                <anchor moveWithCells="1">
                  <from>
                    <xdr:col>3</xdr:col>
                    <xdr:colOff>99060</xdr:colOff>
                    <xdr:row>17</xdr:row>
                    <xdr:rowOff>83820</xdr:rowOff>
                  </from>
                  <to>
                    <xdr:col>3</xdr:col>
                    <xdr:colOff>289560</xdr:colOff>
                    <xdr:row>17</xdr:row>
                    <xdr:rowOff>259080</xdr:rowOff>
                  </to>
                </anchor>
              </controlPr>
            </control>
          </mc:Choice>
        </mc:AlternateContent>
        <mc:AlternateContent xmlns:mc="http://schemas.openxmlformats.org/markup-compatibility/2006">
          <mc:Choice Requires="x14">
            <control shapeId="17582" r:id="rId98" name="Option Button 174">
              <controlPr defaultSize="0" autoFill="0" autoLine="0" autoPict="0">
                <anchor moveWithCells="1">
                  <from>
                    <xdr:col>4</xdr:col>
                    <xdr:colOff>99060</xdr:colOff>
                    <xdr:row>17</xdr:row>
                    <xdr:rowOff>83820</xdr:rowOff>
                  </from>
                  <to>
                    <xdr:col>4</xdr:col>
                    <xdr:colOff>289560</xdr:colOff>
                    <xdr:row>17</xdr:row>
                    <xdr:rowOff>259080</xdr:rowOff>
                  </to>
                </anchor>
              </controlPr>
            </control>
          </mc:Choice>
        </mc:AlternateContent>
        <mc:AlternateContent xmlns:mc="http://schemas.openxmlformats.org/markup-compatibility/2006">
          <mc:Choice Requires="x14">
            <control shapeId="17583" r:id="rId99" name="Option Button 175">
              <controlPr defaultSize="0" autoFill="0" autoLine="0" autoPict="0">
                <anchor moveWithCells="1">
                  <from>
                    <xdr:col>5</xdr:col>
                    <xdr:colOff>99060</xdr:colOff>
                    <xdr:row>17</xdr:row>
                    <xdr:rowOff>83820</xdr:rowOff>
                  </from>
                  <to>
                    <xdr:col>5</xdr:col>
                    <xdr:colOff>289560</xdr:colOff>
                    <xdr:row>17</xdr:row>
                    <xdr:rowOff>259080</xdr:rowOff>
                  </to>
                </anchor>
              </controlPr>
            </control>
          </mc:Choice>
        </mc:AlternateContent>
        <mc:AlternateContent xmlns:mc="http://schemas.openxmlformats.org/markup-compatibility/2006">
          <mc:Choice Requires="x14">
            <control shapeId="17584" r:id="rId100" name="Option Button 176">
              <controlPr defaultSize="0" autoFill="0" autoLine="0" autoPict="0">
                <anchor moveWithCells="1">
                  <from>
                    <xdr:col>6</xdr:col>
                    <xdr:colOff>99060</xdr:colOff>
                    <xdr:row>17</xdr:row>
                    <xdr:rowOff>83820</xdr:rowOff>
                  </from>
                  <to>
                    <xdr:col>6</xdr:col>
                    <xdr:colOff>289560</xdr:colOff>
                    <xdr:row>17</xdr:row>
                    <xdr:rowOff>259080</xdr:rowOff>
                  </to>
                </anchor>
              </controlPr>
            </control>
          </mc:Choice>
        </mc:AlternateContent>
        <mc:AlternateContent xmlns:mc="http://schemas.openxmlformats.org/markup-compatibility/2006">
          <mc:Choice Requires="x14">
            <control shapeId="17585" r:id="rId101" name="Option Button 177">
              <controlPr defaultSize="0" autoFill="0" autoLine="0" autoPict="0">
                <anchor moveWithCells="1">
                  <from>
                    <xdr:col>7</xdr:col>
                    <xdr:colOff>99060</xdr:colOff>
                    <xdr:row>17</xdr:row>
                    <xdr:rowOff>83820</xdr:rowOff>
                  </from>
                  <to>
                    <xdr:col>7</xdr:col>
                    <xdr:colOff>289560</xdr:colOff>
                    <xdr:row>17</xdr:row>
                    <xdr:rowOff>259080</xdr:rowOff>
                  </to>
                </anchor>
              </controlPr>
            </control>
          </mc:Choice>
        </mc:AlternateContent>
        <mc:AlternateContent xmlns:mc="http://schemas.openxmlformats.org/markup-compatibility/2006">
          <mc:Choice Requires="x14">
            <control shapeId="17587" r:id="rId102" name="Group Box 179">
              <controlPr defaultSize="0" autoFill="0" autoPict="0" altText="">
                <anchor moveWithCells="1">
                  <from>
                    <xdr:col>2</xdr:col>
                    <xdr:colOff>0</xdr:colOff>
                    <xdr:row>18</xdr:row>
                    <xdr:rowOff>0</xdr:rowOff>
                  </from>
                  <to>
                    <xdr:col>8</xdr:col>
                    <xdr:colOff>0</xdr:colOff>
                    <xdr:row>20</xdr:row>
                    <xdr:rowOff>121920</xdr:rowOff>
                  </to>
                </anchor>
              </controlPr>
            </control>
          </mc:Choice>
        </mc:AlternateContent>
        <mc:AlternateContent xmlns:mc="http://schemas.openxmlformats.org/markup-compatibility/2006">
          <mc:Choice Requires="x14">
            <control shapeId="17594" r:id="rId103" name="Group Box 186">
              <controlPr defaultSize="0" autoFill="0" autoPict="0" altText="">
                <anchor moveWithCells="1">
                  <from>
                    <xdr:col>2</xdr:col>
                    <xdr:colOff>0</xdr:colOff>
                    <xdr:row>18</xdr:row>
                    <xdr:rowOff>0</xdr:rowOff>
                  </from>
                  <to>
                    <xdr:col>8</xdr:col>
                    <xdr:colOff>0</xdr:colOff>
                    <xdr:row>20</xdr:row>
                    <xdr:rowOff>121920</xdr:rowOff>
                  </to>
                </anchor>
              </controlPr>
            </control>
          </mc:Choice>
        </mc:AlternateContent>
        <mc:AlternateContent xmlns:mc="http://schemas.openxmlformats.org/markup-compatibility/2006">
          <mc:Choice Requires="x14">
            <control shapeId="17601" r:id="rId104" name="Group Box 193">
              <controlPr defaultSize="0" autoFill="0" autoPict="0" altText="">
                <anchor moveWithCells="1">
                  <from>
                    <xdr:col>2</xdr:col>
                    <xdr:colOff>0</xdr:colOff>
                    <xdr:row>18</xdr:row>
                    <xdr:rowOff>0</xdr:rowOff>
                  </from>
                  <to>
                    <xdr:col>8</xdr:col>
                    <xdr:colOff>0</xdr:colOff>
                    <xdr:row>20</xdr:row>
                    <xdr:rowOff>121920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tabColor rgb="FFBDC9CD"/>
  </sheetPr>
  <dimension ref="A2:S32"/>
  <sheetViews>
    <sheetView showGridLines="0" zoomScaleNormal="100" workbookViewId="0">
      <selection activeCell="B6" sqref="B6"/>
    </sheetView>
  </sheetViews>
  <sheetFormatPr baseColWidth="10" defaultRowHeight="14.4" x14ac:dyDescent="0.3"/>
  <cols>
    <col min="1" max="1" width="7.44140625" customWidth="1"/>
    <col min="2" max="2" width="60.6640625" customWidth="1"/>
    <col min="3" max="8" width="5.33203125" customWidth="1"/>
    <col min="9" max="9" width="14.5546875" customWidth="1"/>
    <col min="10" max="10" width="44.44140625" customWidth="1"/>
    <col min="11" max="12" width="11.44140625" style="50"/>
    <col min="13" max="13" width="11.44140625" style="52" customWidth="1"/>
    <col min="14" max="14" width="11.44140625" style="52"/>
    <col min="15" max="15" width="22.33203125" style="52" customWidth="1"/>
    <col min="16" max="19" width="11.44140625" style="52"/>
  </cols>
  <sheetData>
    <row r="2" spans="1:17" ht="21.6" thickBot="1" x14ac:dyDescent="0.45">
      <c r="B2" s="37" t="s">
        <v>41</v>
      </c>
      <c r="C2" s="38"/>
      <c r="D2" s="38"/>
      <c r="E2" s="38"/>
      <c r="F2" s="38"/>
      <c r="G2" s="38"/>
      <c r="H2" s="38"/>
      <c r="I2" s="38"/>
      <c r="J2" s="38"/>
      <c r="M2" s="51"/>
    </row>
    <row r="3" spans="1:17" ht="15.6" thickTop="1" thickBot="1" x14ac:dyDescent="0.35">
      <c r="A3" s="64"/>
      <c r="C3" s="85"/>
      <c r="D3" s="85"/>
      <c r="E3" s="85"/>
      <c r="F3" s="85"/>
      <c r="G3" s="85"/>
      <c r="H3" s="85"/>
      <c r="I3" s="85"/>
      <c r="J3" s="85"/>
      <c r="M3" s="100"/>
    </row>
    <row r="4" spans="1:17" ht="87" customHeight="1" x14ac:dyDescent="0.3">
      <c r="B4" s="339" t="s">
        <v>7</v>
      </c>
      <c r="C4" s="115" t="s">
        <v>17</v>
      </c>
      <c r="D4" s="116" t="s">
        <v>68</v>
      </c>
      <c r="E4" s="116" t="s">
        <v>69</v>
      </c>
      <c r="F4" s="116" t="s">
        <v>70</v>
      </c>
      <c r="G4" s="116" t="s">
        <v>71</v>
      </c>
      <c r="H4" s="117"/>
      <c r="I4" s="331" t="s">
        <v>26</v>
      </c>
      <c r="J4" s="333" t="s">
        <v>25</v>
      </c>
      <c r="M4" s="335" t="s">
        <v>27</v>
      </c>
      <c r="N4" s="335" t="s">
        <v>16</v>
      </c>
      <c r="O4" s="336" t="s">
        <v>28</v>
      </c>
      <c r="P4" s="328" t="s">
        <v>73</v>
      </c>
      <c r="Q4" s="328" t="s">
        <v>72</v>
      </c>
    </row>
    <row r="5" spans="1:17" ht="15.75" customHeight="1" thickBot="1" x14ac:dyDescent="0.35">
      <c r="B5" s="343"/>
      <c r="C5" s="112">
        <v>1</v>
      </c>
      <c r="D5" s="113">
        <v>2</v>
      </c>
      <c r="E5" s="113">
        <v>3</v>
      </c>
      <c r="F5" s="113">
        <v>4</v>
      </c>
      <c r="G5" s="113">
        <v>5</v>
      </c>
      <c r="H5" s="114" t="s">
        <v>15</v>
      </c>
      <c r="I5" s="332"/>
      <c r="J5" s="334"/>
      <c r="M5" s="335"/>
      <c r="N5" s="335"/>
      <c r="O5" s="336"/>
      <c r="P5" s="328"/>
      <c r="Q5" s="328"/>
    </row>
    <row r="6" spans="1:17" ht="30.6" x14ac:dyDescent="0.3">
      <c r="B6" s="321" t="s">
        <v>220</v>
      </c>
      <c r="C6" s="65"/>
      <c r="D6" s="66"/>
      <c r="E6" s="66"/>
      <c r="F6" s="66"/>
      <c r="G6" s="66"/>
      <c r="H6" s="107"/>
      <c r="I6" s="49"/>
      <c r="J6" s="67"/>
      <c r="K6" s="111">
        <f>H6</f>
        <v>0</v>
      </c>
      <c r="L6" s="101" t="str">
        <f>IF(K6=6,"0",IF(K6=0,"-",K6))</f>
        <v>-</v>
      </c>
      <c r="M6" s="102" t="str">
        <f t="shared" ref="M6:M11" si="0">IF(ISTEXT(B6),IFERROR(VLOOKUP(I6,Relevanz_fur_Unternehmen,2,0),""),"")</f>
        <v/>
      </c>
      <c r="N6" s="103" t="str">
        <f>IFERROR(L6*M6,"-")</f>
        <v>-</v>
      </c>
      <c r="O6" s="103" t="str">
        <f t="shared" ref="O6:O11" si="1">IFERROR(IF((M6*L6)&gt;0,"ja","nein"),"")</f>
        <v/>
      </c>
      <c r="P6" s="104">
        <f>IF(K6&gt;0,ISNUMBER(K6)*ISTEXT(I6),0)</f>
        <v>0</v>
      </c>
      <c r="Q6" s="104" t="str">
        <f t="shared" ref="Q6:Q11" si="2">IF(ISNUMBER(K6),IF(K6&gt;0,"x",""),"")</f>
        <v/>
      </c>
    </row>
    <row r="7" spans="1:17" ht="26.4" x14ac:dyDescent="0.3">
      <c r="B7" s="18" t="s">
        <v>152</v>
      </c>
      <c r="C7" s="68"/>
      <c r="D7" s="69"/>
      <c r="E7" s="69"/>
      <c r="F7" s="69"/>
      <c r="G7" s="69"/>
      <c r="H7" s="108"/>
      <c r="I7" s="49"/>
      <c r="J7" s="32"/>
      <c r="K7" s="111">
        <f t="shared" ref="K7:K11" si="3">H7</f>
        <v>0</v>
      </c>
      <c r="L7" s="101" t="str">
        <f t="shared" ref="L7:L11" si="4">IF(K7=6,"0",IF(K7=0,"-",K7))</f>
        <v>-</v>
      </c>
      <c r="M7" s="102" t="str">
        <f t="shared" si="0"/>
        <v/>
      </c>
      <c r="N7" s="103" t="str">
        <f t="shared" ref="N7:N11" si="5">IFERROR(L7*M7,"-")</f>
        <v>-</v>
      </c>
      <c r="O7" s="103" t="str">
        <f t="shared" si="1"/>
        <v/>
      </c>
      <c r="P7" s="104">
        <f t="shared" ref="P7:P11" si="6">IF(K7&gt;0,ISNUMBER(K7)*ISTEXT(I7),0)</f>
        <v>0</v>
      </c>
      <c r="Q7" s="104" t="str">
        <f t="shared" si="2"/>
        <v/>
      </c>
    </row>
    <row r="8" spans="1:17" ht="26.4" x14ac:dyDescent="0.3">
      <c r="B8" s="19" t="s">
        <v>153</v>
      </c>
      <c r="C8" s="68"/>
      <c r="D8" s="69"/>
      <c r="E8" s="69"/>
      <c r="F8" s="69"/>
      <c r="G8" s="69"/>
      <c r="H8" s="108"/>
      <c r="I8" s="49"/>
      <c r="J8" s="32"/>
      <c r="K8" s="111">
        <f t="shared" ref="K8" si="7">H8</f>
        <v>0</v>
      </c>
      <c r="L8" s="101" t="str">
        <f t="shared" ref="L8" si="8">IF(K8=6,"0",IF(K8=0,"-",K8))</f>
        <v>-</v>
      </c>
      <c r="M8" s="102" t="str">
        <f t="shared" ref="M8" si="9">IF(ISTEXT(B8),IFERROR(VLOOKUP(I8,Relevanz_fur_Unternehmen,2,0),""),"")</f>
        <v/>
      </c>
      <c r="N8" s="103" t="str">
        <f t="shared" ref="N8" si="10">IFERROR(L8*M8,"-")</f>
        <v>-</v>
      </c>
      <c r="O8" s="103" t="str">
        <f t="shared" ref="O8" si="11">IFERROR(IF((M8*L8)&gt;0,"ja","nein"),"")</f>
        <v/>
      </c>
      <c r="P8" s="104">
        <f t="shared" ref="P8" si="12">IF(K8&gt;0,ISNUMBER(K8)*ISTEXT(I8),0)</f>
        <v>0</v>
      </c>
      <c r="Q8" s="104" t="str">
        <f t="shared" ref="Q8" si="13">IF(ISNUMBER(K8),IF(K8&gt;0,"x",""),"")</f>
        <v/>
      </c>
    </row>
    <row r="9" spans="1:17" ht="30.6" x14ac:dyDescent="0.3">
      <c r="B9" s="322" t="s">
        <v>221</v>
      </c>
      <c r="C9" s="68"/>
      <c r="D9" s="69"/>
      <c r="E9" s="69"/>
      <c r="F9" s="69"/>
      <c r="G9" s="69"/>
      <c r="H9" s="108"/>
      <c r="I9" s="49"/>
      <c r="J9" s="32"/>
      <c r="K9" s="111">
        <f t="shared" si="3"/>
        <v>0</v>
      </c>
      <c r="L9" s="101" t="str">
        <f t="shared" si="4"/>
        <v>-</v>
      </c>
      <c r="M9" s="102" t="str">
        <f t="shared" si="0"/>
        <v/>
      </c>
      <c r="N9" s="103" t="str">
        <f t="shared" si="5"/>
        <v>-</v>
      </c>
      <c r="O9" s="103" t="str">
        <f t="shared" si="1"/>
        <v/>
      </c>
      <c r="P9" s="104">
        <f t="shared" si="6"/>
        <v>0</v>
      </c>
      <c r="Q9" s="104" t="str">
        <f t="shared" si="2"/>
        <v/>
      </c>
    </row>
    <row r="10" spans="1:17" ht="39.6" x14ac:dyDescent="0.3">
      <c r="B10" s="19" t="s">
        <v>61</v>
      </c>
      <c r="C10" s="71"/>
      <c r="D10" s="72"/>
      <c r="E10" s="72"/>
      <c r="F10" s="72"/>
      <c r="G10" s="72"/>
      <c r="H10" s="109"/>
      <c r="I10" s="49"/>
      <c r="J10" s="36"/>
      <c r="K10" s="111">
        <f t="shared" si="3"/>
        <v>0</v>
      </c>
      <c r="L10" s="101" t="str">
        <f t="shared" si="4"/>
        <v>-</v>
      </c>
      <c r="M10" s="102" t="str">
        <f t="shared" si="0"/>
        <v/>
      </c>
      <c r="N10" s="103" t="str">
        <f t="shared" si="5"/>
        <v>-</v>
      </c>
      <c r="O10" s="103" t="str">
        <f t="shared" si="1"/>
        <v/>
      </c>
      <c r="P10" s="104">
        <f t="shared" si="6"/>
        <v>0</v>
      </c>
      <c r="Q10" s="104" t="str">
        <f t="shared" si="2"/>
        <v/>
      </c>
    </row>
    <row r="11" spans="1:17" ht="31.2" thickBot="1" x14ac:dyDescent="0.35">
      <c r="B11" s="323" t="s">
        <v>222</v>
      </c>
      <c r="C11" s="75"/>
      <c r="D11" s="76"/>
      <c r="E11" s="76"/>
      <c r="F11" s="76"/>
      <c r="G11" s="76"/>
      <c r="H11" s="120"/>
      <c r="I11" s="86"/>
      <c r="J11" s="87"/>
      <c r="K11" s="111">
        <f t="shared" si="3"/>
        <v>0</v>
      </c>
      <c r="L11" s="101" t="str">
        <f t="shared" si="4"/>
        <v>-</v>
      </c>
      <c r="M11" s="102" t="str">
        <f t="shared" si="0"/>
        <v/>
      </c>
      <c r="N11" s="103" t="str">
        <f t="shared" si="5"/>
        <v>-</v>
      </c>
      <c r="O11" s="103" t="str">
        <f t="shared" si="1"/>
        <v/>
      </c>
      <c r="P11" s="104">
        <f t="shared" si="6"/>
        <v>0</v>
      </c>
      <c r="Q11" s="104" t="str">
        <f t="shared" si="2"/>
        <v/>
      </c>
    </row>
    <row r="12" spans="1:17" x14ac:dyDescent="0.3">
      <c r="B12" s="250"/>
      <c r="C12" s="80"/>
      <c r="D12" s="80"/>
      <c r="E12" s="80"/>
      <c r="F12" s="80"/>
      <c r="G12" s="80"/>
      <c r="H12" s="80"/>
      <c r="I12" s="64"/>
      <c r="J12" s="64"/>
      <c r="P12" s="104"/>
    </row>
    <row r="13" spans="1:17" x14ac:dyDescent="0.3">
      <c r="B13" s="4" t="s">
        <v>29</v>
      </c>
      <c r="C13" s="41" t="str">
        <f>IFERROR(SUMIF(O6:O11,"ja",N6:N11)/SUMIF(O6:O11,"ja",M6:M11),"-")</f>
        <v>-</v>
      </c>
      <c r="D13" s="40" t="str">
        <f>"("&amp;IFERROR(VLOOKUP(ROUND(C13,0),Einstufung,2),"-")&amp;")"</f>
        <v>(-)</v>
      </c>
      <c r="E13" s="42"/>
      <c r="F13" s="80"/>
      <c r="G13" s="80"/>
      <c r="H13" s="80"/>
      <c r="I13" s="3"/>
      <c r="J13" s="24"/>
    </row>
    <row r="14" spans="1:17" x14ac:dyDescent="0.3">
      <c r="B14" s="5">
        <f>SUM(P6:P11)/COUNT(P6:P11)</f>
        <v>0</v>
      </c>
      <c r="C14" s="43"/>
      <c r="D14" s="82"/>
      <c r="E14" s="44"/>
      <c r="F14" s="83"/>
      <c r="G14" s="83"/>
      <c r="H14" s="83"/>
      <c r="I14" s="45"/>
      <c r="J14" s="1"/>
    </row>
    <row r="15" spans="1:17" x14ac:dyDescent="0.3">
      <c r="C15" s="46"/>
      <c r="D15" s="47"/>
      <c r="E15" s="48"/>
      <c r="F15" s="83"/>
      <c r="G15" s="83"/>
      <c r="H15" s="83"/>
      <c r="I15" s="83"/>
      <c r="J15" s="1"/>
    </row>
    <row r="16" spans="1:17" x14ac:dyDescent="0.3">
      <c r="C16" s="83"/>
      <c r="D16" s="83"/>
      <c r="E16" s="83"/>
      <c r="F16" s="83"/>
      <c r="G16" s="83"/>
      <c r="H16" s="83"/>
      <c r="I16" s="83"/>
      <c r="J16" s="1"/>
    </row>
    <row r="17" spans="2:10" x14ac:dyDescent="0.3">
      <c r="C17" s="83"/>
      <c r="D17" s="83"/>
      <c r="E17" s="83"/>
      <c r="F17" s="83"/>
      <c r="G17" s="83"/>
      <c r="H17" s="83"/>
      <c r="I17" s="83"/>
      <c r="J17" s="1"/>
    </row>
    <row r="18" spans="2:10" x14ac:dyDescent="0.3">
      <c r="C18" s="64"/>
      <c r="D18" s="64"/>
      <c r="E18" s="64"/>
      <c r="F18" s="64"/>
      <c r="G18" s="64"/>
      <c r="H18" s="64"/>
      <c r="I18" s="64"/>
      <c r="J18" s="1"/>
    </row>
    <row r="19" spans="2:10" x14ac:dyDescent="0.3">
      <c r="C19" s="64"/>
      <c r="D19" s="64"/>
      <c r="E19" s="64"/>
      <c r="F19" s="64"/>
      <c r="G19" s="64"/>
      <c r="H19" s="64"/>
      <c r="I19" s="64"/>
      <c r="J19" s="64"/>
    </row>
    <row r="20" spans="2:10" x14ac:dyDescent="0.3">
      <c r="B20" s="23"/>
      <c r="C20" s="64"/>
      <c r="D20" s="64"/>
      <c r="E20" s="64"/>
      <c r="F20" s="64"/>
      <c r="G20" s="64"/>
      <c r="H20" s="64"/>
      <c r="I20" s="64"/>
      <c r="J20" s="64"/>
    </row>
    <row r="21" spans="2:10" x14ac:dyDescent="0.3">
      <c r="B21" s="23"/>
      <c r="C21" s="64"/>
      <c r="D21" s="64"/>
      <c r="E21" s="64"/>
      <c r="F21" s="64"/>
      <c r="G21" s="64"/>
      <c r="H21" s="64"/>
      <c r="I21" s="64"/>
      <c r="J21" s="64"/>
    </row>
    <row r="22" spans="2:10" x14ac:dyDescent="0.3">
      <c r="B22" s="23"/>
      <c r="C22" s="64"/>
      <c r="D22" s="64"/>
      <c r="E22" s="64"/>
      <c r="F22" s="64"/>
      <c r="G22" s="64"/>
      <c r="H22" s="64"/>
      <c r="I22" s="64"/>
      <c r="J22" s="64"/>
    </row>
    <row r="23" spans="2:10" x14ac:dyDescent="0.3">
      <c r="B23" s="23"/>
      <c r="C23" s="64"/>
      <c r="D23" s="64"/>
      <c r="E23" s="64"/>
      <c r="F23" s="64"/>
      <c r="G23" s="64"/>
      <c r="H23" s="64"/>
      <c r="I23" s="64"/>
      <c r="J23" s="64"/>
    </row>
    <row r="24" spans="2:10" x14ac:dyDescent="0.3">
      <c r="B24" s="23"/>
      <c r="C24" s="64"/>
      <c r="D24" s="64"/>
      <c r="E24" s="64"/>
      <c r="F24" s="64"/>
      <c r="G24" s="64"/>
      <c r="H24" s="64"/>
      <c r="I24" s="64"/>
      <c r="J24" s="64"/>
    </row>
    <row r="25" spans="2:10" x14ac:dyDescent="0.3">
      <c r="B25" s="23"/>
      <c r="C25" s="64"/>
      <c r="D25" s="64"/>
      <c r="E25" s="64"/>
      <c r="F25" s="64"/>
      <c r="G25" s="64"/>
      <c r="H25" s="64"/>
      <c r="I25" s="64"/>
      <c r="J25" s="64"/>
    </row>
    <row r="26" spans="2:10" x14ac:dyDescent="0.3">
      <c r="B26" s="23"/>
      <c r="C26" s="64"/>
      <c r="D26" s="64"/>
      <c r="E26" s="64"/>
      <c r="F26" s="64"/>
      <c r="G26" s="64"/>
      <c r="H26" s="64"/>
      <c r="I26" s="64"/>
      <c r="J26" s="64"/>
    </row>
    <row r="27" spans="2:10" x14ac:dyDescent="0.3">
      <c r="B27" s="23"/>
      <c r="C27" s="64"/>
      <c r="D27" s="64"/>
      <c r="E27" s="64"/>
      <c r="F27" s="64"/>
      <c r="G27" s="64"/>
      <c r="H27" s="64"/>
      <c r="I27" s="64"/>
      <c r="J27" s="64"/>
    </row>
    <row r="28" spans="2:10" x14ac:dyDescent="0.3">
      <c r="B28" s="23"/>
      <c r="C28" s="64"/>
      <c r="D28" s="64"/>
      <c r="E28" s="64"/>
      <c r="F28" s="64"/>
      <c r="G28" s="64"/>
      <c r="H28" s="64"/>
      <c r="I28" s="64"/>
      <c r="J28" s="64"/>
    </row>
    <row r="29" spans="2:10" x14ac:dyDescent="0.3">
      <c r="C29" s="64"/>
      <c r="D29" s="64"/>
      <c r="E29" s="64"/>
      <c r="F29" s="64"/>
      <c r="G29" s="64"/>
      <c r="H29" s="64"/>
      <c r="I29" s="64"/>
      <c r="J29" s="64"/>
    </row>
    <row r="30" spans="2:10" x14ac:dyDescent="0.3">
      <c r="C30" s="64"/>
      <c r="D30" s="64"/>
      <c r="E30" s="64"/>
      <c r="F30" s="64"/>
      <c r="G30" s="64"/>
      <c r="H30" s="64"/>
      <c r="I30" s="64"/>
      <c r="J30" s="64"/>
    </row>
    <row r="31" spans="2:10" x14ac:dyDescent="0.3">
      <c r="C31" s="64"/>
      <c r="D31" s="64"/>
      <c r="E31" s="64"/>
      <c r="F31" s="64"/>
      <c r="G31" s="64"/>
      <c r="H31" s="64"/>
      <c r="I31" s="64"/>
      <c r="J31" s="64"/>
    </row>
    <row r="32" spans="2:10" x14ac:dyDescent="0.3">
      <c r="C32" s="64"/>
      <c r="D32" s="64"/>
      <c r="E32" s="64"/>
      <c r="F32" s="64"/>
      <c r="G32" s="64"/>
      <c r="H32" s="64"/>
      <c r="I32" s="64"/>
      <c r="J32" s="64"/>
    </row>
  </sheetData>
  <sheetProtection password="FABD" sheet="1" objects="1" scenarios="1" selectLockedCells="1"/>
  <mergeCells count="8">
    <mergeCell ref="P4:P5"/>
    <mergeCell ref="Q4:Q5"/>
    <mergeCell ref="N4:N5"/>
    <mergeCell ref="O4:O5"/>
    <mergeCell ref="B4:B5"/>
    <mergeCell ref="I4:I5"/>
    <mergeCell ref="J4:J5"/>
    <mergeCell ref="M4:M5"/>
  </mergeCells>
  <conditionalFormatting sqref="C6:H7 C9:H11">
    <cfRule type="expression" dxfId="22" priority="15">
      <formula>$P6=0</formula>
    </cfRule>
    <cfRule type="expression" dxfId="21" priority="16">
      <formula>$P6=1</formula>
    </cfRule>
  </conditionalFormatting>
  <conditionalFormatting sqref="I6:I7 I9:I11">
    <cfRule type="expression" dxfId="20" priority="13">
      <formula>$N6=0</formula>
    </cfRule>
    <cfRule type="expression" dxfId="19" priority="14">
      <formula>$N6=1</formula>
    </cfRule>
  </conditionalFormatting>
  <conditionalFormatting sqref="I6:I7 I9:I11">
    <cfRule type="cellIs" dxfId="18" priority="9" operator="equal">
      <formula>"hoch"</formula>
    </cfRule>
    <cfRule type="cellIs" dxfId="17" priority="10" operator="equal">
      <formula>"mittel"</formula>
    </cfRule>
    <cfRule type="cellIs" dxfId="16" priority="11" operator="equal">
      <formula>"gering"</formula>
    </cfRule>
    <cfRule type="cellIs" dxfId="15" priority="12" operator="equal">
      <formula>"nicht relevant"</formula>
    </cfRule>
  </conditionalFormatting>
  <conditionalFormatting sqref="C8:H8">
    <cfRule type="expression" dxfId="14" priority="7">
      <formula>$P8=0</formula>
    </cfRule>
    <cfRule type="expression" dxfId="13" priority="8">
      <formula>$P8=1</formula>
    </cfRule>
  </conditionalFormatting>
  <conditionalFormatting sqref="I8">
    <cfRule type="expression" dxfId="12" priority="5">
      <formula>$N8=0</formula>
    </cfRule>
    <cfRule type="expression" dxfId="11" priority="6">
      <formula>$N8=1</formula>
    </cfRule>
  </conditionalFormatting>
  <conditionalFormatting sqref="I8">
    <cfRule type="cellIs" dxfId="10" priority="1" operator="equal">
      <formula>"hoch"</formula>
    </cfRule>
    <cfRule type="cellIs" dxfId="9" priority="2" operator="equal">
      <formula>"mittel"</formula>
    </cfRule>
    <cfRule type="cellIs" dxfId="8" priority="3" operator="equal">
      <formula>"gering"</formula>
    </cfRule>
    <cfRule type="cellIs" dxfId="7" priority="4" operator="equal">
      <formula>"nicht relevant"</formula>
    </cfRule>
  </conditionalFormatting>
  <dataValidations count="1">
    <dataValidation type="list" allowBlank="1" showInputMessage="1" showErrorMessage="1" sqref="I6:I11">
      <formula1>Relevanz</formula1>
    </dataValidation>
  </dataValidations>
  <hyperlinks>
    <hyperlink ref="B6" location="_2Digitalisierung" display="8.1  Ist im Unternehmen eine mittel- bis langfristige Strategie der Digitalisierung2 für alle relevanten Geschäftsprozesse vorhanden?"/>
    <hyperlink ref="B9" location="_4Kennzahlen" display="8.4  Werden Kennzahlen4 in Echtzeit gebildet, basierend auf Messwerten (z. B. unter Nutzung von Produktionsdaten)?"/>
    <hyperlink ref="B11" location="_10Predictive_Maintenance" display="8.6  Werden gezielt Daten zur vorbeugenden Instandhaltung von Produktionsmaschinen genutzt (Predictive Maintenance10)?"/>
  </hyperlinks>
  <pageMargins left="0.7" right="0.7" top="0.78740157499999996" bottom="0.78740157499999996" header="0.3" footer="0.3"/>
  <pageSetup paperSize="9"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8490" r:id="rId4" name="Option Button 58">
              <controlPr defaultSize="0" autoFill="0" autoLine="0" autoPict="0">
                <anchor moveWithCells="1">
                  <from>
                    <xdr:col>2</xdr:col>
                    <xdr:colOff>83820</xdr:colOff>
                    <xdr:row>10</xdr:row>
                    <xdr:rowOff>106680</xdr:rowOff>
                  </from>
                  <to>
                    <xdr:col>2</xdr:col>
                    <xdr:colOff>274320</xdr:colOff>
                    <xdr:row>10</xdr:row>
                    <xdr:rowOff>289560</xdr:rowOff>
                  </to>
                </anchor>
              </controlPr>
            </control>
          </mc:Choice>
        </mc:AlternateContent>
        <mc:AlternateContent xmlns:mc="http://schemas.openxmlformats.org/markup-compatibility/2006">
          <mc:Choice Requires="x14">
            <control shapeId="18491" r:id="rId5" name="Group Box 59">
              <controlPr defaultSize="0" autoFill="0" autoPict="0">
                <anchor moveWithCells="1">
                  <from>
                    <xdr:col>2</xdr:col>
                    <xdr:colOff>0</xdr:colOff>
                    <xdr:row>10</xdr:row>
                    <xdr:rowOff>0</xdr:rowOff>
                  </from>
                  <to>
                    <xdr:col>8</xdr:col>
                    <xdr:colOff>0</xdr:colOff>
                    <xdr:row>10</xdr:row>
                    <xdr:rowOff>335280</xdr:rowOff>
                  </to>
                </anchor>
              </controlPr>
            </control>
          </mc:Choice>
        </mc:AlternateContent>
        <mc:AlternateContent xmlns:mc="http://schemas.openxmlformats.org/markup-compatibility/2006">
          <mc:Choice Requires="x14">
            <control shapeId="18492" r:id="rId6" name="Option Button 60">
              <controlPr defaultSize="0" autoFill="0" autoLine="0" autoPict="0">
                <anchor moveWithCells="1">
                  <from>
                    <xdr:col>3</xdr:col>
                    <xdr:colOff>83820</xdr:colOff>
                    <xdr:row>10</xdr:row>
                    <xdr:rowOff>106680</xdr:rowOff>
                  </from>
                  <to>
                    <xdr:col>3</xdr:col>
                    <xdr:colOff>274320</xdr:colOff>
                    <xdr:row>10</xdr:row>
                    <xdr:rowOff>289560</xdr:rowOff>
                  </to>
                </anchor>
              </controlPr>
            </control>
          </mc:Choice>
        </mc:AlternateContent>
        <mc:AlternateContent xmlns:mc="http://schemas.openxmlformats.org/markup-compatibility/2006">
          <mc:Choice Requires="x14">
            <control shapeId="18493" r:id="rId7" name="Option Button 61">
              <controlPr defaultSize="0" autoFill="0" autoLine="0" autoPict="0">
                <anchor moveWithCells="1">
                  <from>
                    <xdr:col>4</xdr:col>
                    <xdr:colOff>83820</xdr:colOff>
                    <xdr:row>10</xdr:row>
                    <xdr:rowOff>106680</xdr:rowOff>
                  </from>
                  <to>
                    <xdr:col>4</xdr:col>
                    <xdr:colOff>274320</xdr:colOff>
                    <xdr:row>10</xdr:row>
                    <xdr:rowOff>289560</xdr:rowOff>
                  </to>
                </anchor>
              </controlPr>
            </control>
          </mc:Choice>
        </mc:AlternateContent>
        <mc:AlternateContent xmlns:mc="http://schemas.openxmlformats.org/markup-compatibility/2006">
          <mc:Choice Requires="x14">
            <control shapeId="18494" r:id="rId8" name="Option Button 62">
              <controlPr defaultSize="0" autoFill="0" autoLine="0" autoPict="0">
                <anchor moveWithCells="1">
                  <from>
                    <xdr:col>5</xdr:col>
                    <xdr:colOff>83820</xdr:colOff>
                    <xdr:row>10</xdr:row>
                    <xdr:rowOff>106680</xdr:rowOff>
                  </from>
                  <to>
                    <xdr:col>5</xdr:col>
                    <xdr:colOff>274320</xdr:colOff>
                    <xdr:row>10</xdr:row>
                    <xdr:rowOff>289560</xdr:rowOff>
                  </to>
                </anchor>
              </controlPr>
            </control>
          </mc:Choice>
        </mc:AlternateContent>
        <mc:AlternateContent xmlns:mc="http://schemas.openxmlformats.org/markup-compatibility/2006">
          <mc:Choice Requires="x14">
            <control shapeId="18495" r:id="rId9" name="Option Button 63">
              <controlPr defaultSize="0" autoFill="0" autoLine="0" autoPict="0">
                <anchor moveWithCells="1">
                  <from>
                    <xdr:col>6</xdr:col>
                    <xdr:colOff>83820</xdr:colOff>
                    <xdr:row>10</xdr:row>
                    <xdr:rowOff>106680</xdr:rowOff>
                  </from>
                  <to>
                    <xdr:col>6</xdr:col>
                    <xdr:colOff>274320</xdr:colOff>
                    <xdr:row>10</xdr:row>
                    <xdr:rowOff>289560</xdr:rowOff>
                  </to>
                </anchor>
              </controlPr>
            </control>
          </mc:Choice>
        </mc:AlternateContent>
        <mc:AlternateContent xmlns:mc="http://schemas.openxmlformats.org/markup-compatibility/2006">
          <mc:Choice Requires="x14">
            <control shapeId="18496" r:id="rId10" name="Option Button 64">
              <controlPr defaultSize="0" autoFill="0" autoLine="0" autoPict="0">
                <anchor moveWithCells="1">
                  <from>
                    <xdr:col>7</xdr:col>
                    <xdr:colOff>83820</xdr:colOff>
                    <xdr:row>10</xdr:row>
                    <xdr:rowOff>106680</xdr:rowOff>
                  </from>
                  <to>
                    <xdr:col>7</xdr:col>
                    <xdr:colOff>274320</xdr:colOff>
                    <xdr:row>10</xdr:row>
                    <xdr:rowOff>289560</xdr:rowOff>
                  </to>
                </anchor>
              </controlPr>
            </control>
          </mc:Choice>
        </mc:AlternateContent>
        <mc:AlternateContent xmlns:mc="http://schemas.openxmlformats.org/markup-compatibility/2006">
          <mc:Choice Requires="x14">
            <control shapeId="18497" r:id="rId11" name="Option Button 65">
              <controlPr defaultSize="0" autoFill="0" autoLine="0" autoPict="0">
                <anchor moveWithCells="1">
                  <from>
                    <xdr:col>2</xdr:col>
                    <xdr:colOff>83820</xdr:colOff>
                    <xdr:row>9</xdr:row>
                    <xdr:rowOff>160020</xdr:rowOff>
                  </from>
                  <to>
                    <xdr:col>2</xdr:col>
                    <xdr:colOff>274320</xdr:colOff>
                    <xdr:row>9</xdr:row>
                    <xdr:rowOff>342900</xdr:rowOff>
                  </to>
                </anchor>
              </controlPr>
            </control>
          </mc:Choice>
        </mc:AlternateContent>
        <mc:AlternateContent xmlns:mc="http://schemas.openxmlformats.org/markup-compatibility/2006">
          <mc:Choice Requires="x14">
            <control shapeId="18498" r:id="rId12" name="Group Box 66">
              <controlPr defaultSize="0" autoFill="0" autoPict="0" altText="">
                <anchor moveWithCells="1">
                  <from>
                    <xdr:col>2</xdr:col>
                    <xdr:colOff>0</xdr:colOff>
                    <xdr:row>8</xdr:row>
                    <xdr:rowOff>327660</xdr:rowOff>
                  </from>
                  <to>
                    <xdr:col>8</xdr:col>
                    <xdr:colOff>0</xdr:colOff>
                    <xdr:row>9</xdr:row>
                    <xdr:rowOff>457200</xdr:rowOff>
                  </to>
                </anchor>
              </controlPr>
            </control>
          </mc:Choice>
        </mc:AlternateContent>
        <mc:AlternateContent xmlns:mc="http://schemas.openxmlformats.org/markup-compatibility/2006">
          <mc:Choice Requires="x14">
            <control shapeId="18499" r:id="rId13" name="Option Button 67">
              <controlPr defaultSize="0" autoFill="0" autoLine="0" autoPict="0">
                <anchor moveWithCells="1">
                  <from>
                    <xdr:col>3</xdr:col>
                    <xdr:colOff>83820</xdr:colOff>
                    <xdr:row>9</xdr:row>
                    <xdr:rowOff>160020</xdr:rowOff>
                  </from>
                  <to>
                    <xdr:col>3</xdr:col>
                    <xdr:colOff>274320</xdr:colOff>
                    <xdr:row>9</xdr:row>
                    <xdr:rowOff>342900</xdr:rowOff>
                  </to>
                </anchor>
              </controlPr>
            </control>
          </mc:Choice>
        </mc:AlternateContent>
        <mc:AlternateContent xmlns:mc="http://schemas.openxmlformats.org/markup-compatibility/2006">
          <mc:Choice Requires="x14">
            <control shapeId="18500" r:id="rId14" name="Option Button 68">
              <controlPr defaultSize="0" autoFill="0" autoLine="0" autoPict="0">
                <anchor moveWithCells="1">
                  <from>
                    <xdr:col>4</xdr:col>
                    <xdr:colOff>83820</xdr:colOff>
                    <xdr:row>9</xdr:row>
                    <xdr:rowOff>160020</xdr:rowOff>
                  </from>
                  <to>
                    <xdr:col>4</xdr:col>
                    <xdr:colOff>274320</xdr:colOff>
                    <xdr:row>9</xdr:row>
                    <xdr:rowOff>342900</xdr:rowOff>
                  </to>
                </anchor>
              </controlPr>
            </control>
          </mc:Choice>
        </mc:AlternateContent>
        <mc:AlternateContent xmlns:mc="http://schemas.openxmlformats.org/markup-compatibility/2006">
          <mc:Choice Requires="x14">
            <control shapeId="18501" r:id="rId15" name="Option Button 69">
              <controlPr defaultSize="0" autoFill="0" autoLine="0" autoPict="0">
                <anchor moveWithCells="1">
                  <from>
                    <xdr:col>5</xdr:col>
                    <xdr:colOff>83820</xdr:colOff>
                    <xdr:row>9</xdr:row>
                    <xdr:rowOff>160020</xdr:rowOff>
                  </from>
                  <to>
                    <xdr:col>5</xdr:col>
                    <xdr:colOff>274320</xdr:colOff>
                    <xdr:row>9</xdr:row>
                    <xdr:rowOff>342900</xdr:rowOff>
                  </to>
                </anchor>
              </controlPr>
            </control>
          </mc:Choice>
        </mc:AlternateContent>
        <mc:AlternateContent xmlns:mc="http://schemas.openxmlformats.org/markup-compatibility/2006">
          <mc:Choice Requires="x14">
            <control shapeId="18502" r:id="rId16" name="Option Button 70">
              <controlPr defaultSize="0" autoFill="0" autoLine="0" autoPict="0">
                <anchor moveWithCells="1">
                  <from>
                    <xdr:col>6</xdr:col>
                    <xdr:colOff>83820</xdr:colOff>
                    <xdr:row>9</xdr:row>
                    <xdr:rowOff>160020</xdr:rowOff>
                  </from>
                  <to>
                    <xdr:col>6</xdr:col>
                    <xdr:colOff>274320</xdr:colOff>
                    <xdr:row>9</xdr:row>
                    <xdr:rowOff>342900</xdr:rowOff>
                  </to>
                </anchor>
              </controlPr>
            </control>
          </mc:Choice>
        </mc:AlternateContent>
        <mc:AlternateContent xmlns:mc="http://schemas.openxmlformats.org/markup-compatibility/2006">
          <mc:Choice Requires="x14">
            <control shapeId="18503" r:id="rId17" name="Option Button 71">
              <controlPr defaultSize="0" autoFill="0" autoLine="0" autoPict="0">
                <anchor moveWithCells="1">
                  <from>
                    <xdr:col>7</xdr:col>
                    <xdr:colOff>83820</xdr:colOff>
                    <xdr:row>9</xdr:row>
                    <xdr:rowOff>160020</xdr:rowOff>
                  </from>
                  <to>
                    <xdr:col>7</xdr:col>
                    <xdr:colOff>274320</xdr:colOff>
                    <xdr:row>9</xdr:row>
                    <xdr:rowOff>342900</xdr:rowOff>
                  </to>
                </anchor>
              </controlPr>
            </control>
          </mc:Choice>
        </mc:AlternateContent>
        <mc:AlternateContent xmlns:mc="http://schemas.openxmlformats.org/markup-compatibility/2006">
          <mc:Choice Requires="x14">
            <control shapeId="18505" r:id="rId18" name="Group Box 73">
              <controlPr defaultSize="0" autoFill="0" autoPict="0">
                <anchor moveWithCells="1">
                  <from>
                    <xdr:col>2</xdr:col>
                    <xdr:colOff>0</xdr:colOff>
                    <xdr:row>10</xdr:row>
                    <xdr:rowOff>0</xdr:rowOff>
                  </from>
                  <to>
                    <xdr:col>8</xdr:col>
                    <xdr:colOff>0</xdr:colOff>
                    <xdr:row>10</xdr:row>
                    <xdr:rowOff>327660</xdr:rowOff>
                  </to>
                </anchor>
              </controlPr>
            </control>
          </mc:Choice>
        </mc:AlternateContent>
        <mc:AlternateContent xmlns:mc="http://schemas.openxmlformats.org/markup-compatibility/2006">
          <mc:Choice Requires="x14">
            <control shapeId="18511" r:id="rId19" name="Option Button 79">
              <controlPr defaultSize="0" autoFill="0" autoLine="0" autoPict="0">
                <anchor moveWithCells="1">
                  <from>
                    <xdr:col>2</xdr:col>
                    <xdr:colOff>83820</xdr:colOff>
                    <xdr:row>5</xdr:row>
                    <xdr:rowOff>106680</xdr:rowOff>
                  </from>
                  <to>
                    <xdr:col>2</xdr:col>
                    <xdr:colOff>274320</xdr:colOff>
                    <xdr:row>5</xdr:row>
                    <xdr:rowOff>289560</xdr:rowOff>
                  </to>
                </anchor>
              </controlPr>
            </control>
          </mc:Choice>
        </mc:AlternateContent>
        <mc:AlternateContent xmlns:mc="http://schemas.openxmlformats.org/markup-compatibility/2006">
          <mc:Choice Requires="x14">
            <control shapeId="18512" r:id="rId20" name="Group Box 80">
              <controlPr defaultSize="0" autoFill="0" autoPict="0" altText="">
                <anchor moveWithCells="1">
                  <from>
                    <xdr:col>2</xdr:col>
                    <xdr:colOff>0</xdr:colOff>
                    <xdr:row>4</xdr:row>
                    <xdr:rowOff>198120</xdr:rowOff>
                  </from>
                  <to>
                    <xdr:col>8</xdr:col>
                    <xdr:colOff>0</xdr:colOff>
                    <xdr:row>6</xdr:row>
                    <xdr:rowOff>114300</xdr:rowOff>
                  </to>
                </anchor>
              </controlPr>
            </control>
          </mc:Choice>
        </mc:AlternateContent>
        <mc:AlternateContent xmlns:mc="http://schemas.openxmlformats.org/markup-compatibility/2006">
          <mc:Choice Requires="x14">
            <control shapeId="18513" r:id="rId21" name="Option Button 81">
              <controlPr defaultSize="0" autoFill="0" autoLine="0" autoPict="0">
                <anchor moveWithCells="1">
                  <from>
                    <xdr:col>3</xdr:col>
                    <xdr:colOff>83820</xdr:colOff>
                    <xdr:row>5</xdr:row>
                    <xdr:rowOff>106680</xdr:rowOff>
                  </from>
                  <to>
                    <xdr:col>3</xdr:col>
                    <xdr:colOff>274320</xdr:colOff>
                    <xdr:row>5</xdr:row>
                    <xdr:rowOff>289560</xdr:rowOff>
                  </to>
                </anchor>
              </controlPr>
            </control>
          </mc:Choice>
        </mc:AlternateContent>
        <mc:AlternateContent xmlns:mc="http://schemas.openxmlformats.org/markup-compatibility/2006">
          <mc:Choice Requires="x14">
            <control shapeId="18514" r:id="rId22" name="Option Button 82">
              <controlPr defaultSize="0" autoFill="0" autoLine="0" autoPict="0">
                <anchor moveWithCells="1">
                  <from>
                    <xdr:col>4</xdr:col>
                    <xdr:colOff>83820</xdr:colOff>
                    <xdr:row>5</xdr:row>
                    <xdr:rowOff>106680</xdr:rowOff>
                  </from>
                  <to>
                    <xdr:col>4</xdr:col>
                    <xdr:colOff>274320</xdr:colOff>
                    <xdr:row>5</xdr:row>
                    <xdr:rowOff>289560</xdr:rowOff>
                  </to>
                </anchor>
              </controlPr>
            </control>
          </mc:Choice>
        </mc:AlternateContent>
        <mc:AlternateContent xmlns:mc="http://schemas.openxmlformats.org/markup-compatibility/2006">
          <mc:Choice Requires="x14">
            <control shapeId="18515" r:id="rId23" name="Option Button 83">
              <controlPr defaultSize="0" autoFill="0" autoLine="0" autoPict="0">
                <anchor moveWithCells="1">
                  <from>
                    <xdr:col>5</xdr:col>
                    <xdr:colOff>83820</xdr:colOff>
                    <xdr:row>5</xdr:row>
                    <xdr:rowOff>106680</xdr:rowOff>
                  </from>
                  <to>
                    <xdr:col>5</xdr:col>
                    <xdr:colOff>274320</xdr:colOff>
                    <xdr:row>5</xdr:row>
                    <xdr:rowOff>289560</xdr:rowOff>
                  </to>
                </anchor>
              </controlPr>
            </control>
          </mc:Choice>
        </mc:AlternateContent>
        <mc:AlternateContent xmlns:mc="http://schemas.openxmlformats.org/markup-compatibility/2006">
          <mc:Choice Requires="x14">
            <control shapeId="18516" r:id="rId24" name="Option Button 84">
              <controlPr defaultSize="0" autoFill="0" autoLine="0" autoPict="0">
                <anchor moveWithCells="1">
                  <from>
                    <xdr:col>6</xdr:col>
                    <xdr:colOff>83820</xdr:colOff>
                    <xdr:row>5</xdr:row>
                    <xdr:rowOff>106680</xdr:rowOff>
                  </from>
                  <to>
                    <xdr:col>6</xdr:col>
                    <xdr:colOff>274320</xdr:colOff>
                    <xdr:row>5</xdr:row>
                    <xdr:rowOff>289560</xdr:rowOff>
                  </to>
                </anchor>
              </controlPr>
            </control>
          </mc:Choice>
        </mc:AlternateContent>
        <mc:AlternateContent xmlns:mc="http://schemas.openxmlformats.org/markup-compatibility/2006">
          <mc:Choice Requires="x14">
            <control shapeId="18517" r:id="rId25" name="Option Button 85">
              <controlPr defaultSize="0" autoFill="0" autoLine="0" autoPict="0">
                <anchor moveWithCells="1">
                  <from>
                    <xdr:col>7</xdr:col>
                    <xdr:colOff>83820</xdr:colOff>
                    <xdr:row>5</xdr:row>
                    <xdr:rowOff>106680</xdr:rowOff>
                  </from>
                  <to>
                    <xdr:col>7</xdr:col>
                    <xdr:colOff>274320</xdr:colOff>
                    <xdr:row>5</xdr:row>
                    <xdr:rowOff>289560</xdr:rowOff>
                  </to>
                </anchor>
              </controlPr>
            </control>
          </mc:Choice>
        </mc:AlternateContent>
        <mc:AlternateContent xmlns:mc="http://schemas.openxmlformats.org/markup-compatibility/2006">
          <mc:Choice Requires="x14">
            <control shapeId="18518" r:id="rId26" name="Option Button 86">
              <controlPr defaultSize="0" autoFill="0" autoLine="0" autoPict="0">
                <anchor moveWithCells="1">
                  <from>
                    <xdr:col>2</xdr:col>
                    <xdr:colOff>83820</xdr:colOff>
                    <xdr:row>6</xdr:row>
                    <xdr:rowOff>76200</xdr:rowOff>
                  </from>
                  <to>
                    <xdr:col>2</xdr:col>
                    <xdr:colOff>274320</xdr:colOff>
                    <xdr:row>6</xdr:row>
                    <xdr:rowOff>259080</xdr:rowOff>
                  </to>
                </anchor>
              </controlPr>
            </control>
          </mc:Choice>
        </mc:AlternateContent>
        <mc:AlternateContent xmlns:mc="http://schemas.openxmlformats.org/markup-compatibility/2006">
          <mc:Choice Requires="x14">
            <control shapeId="18519" r:id="rId27" name="Group Box 87">
              <controlPr defaultSize="0" autoFill="0" autoPict="0" altText="">
                <anchor moveWithCells="1">
                  <from>
                    <xdr:col>2</xdr:col>
                    <xdr:colOff>0</xdr:colOff>
                    <xdr:row>6</xdr:row>
                    <xdr:rowOff>0</xdr:rowOff>
                  </from>
                  <to>
                    <xdr:col>8</xdr:col>
                    <xdr:colOff>0</xdr:colOff>
                    <xdr:row>8</xdr:row>
                    <xdr:rowOff>0</xdr:rowOff>
                  </to>
                </anchor>
              </controlPr>
            </control>
          </mc:Choice>
        </mc:AlternateContent>
        <mc:AlternateContent xmlns:mc="http://schemas.openxmlformats.org/markup-compatibility/2006">
          <mc:Choice Requires="x14">
            <control shapeId="18520" r:id="rId28" name="Option Button 88">
              <controlPr defaultSize="0" autoFill="0" autoLine="0" autoPict="0">
                <anchor moveWithCells="1">
                  <from>
                    <xdr:col>3</xdr:col>
                    <xdr:colOff>83820</xdr:colOff>
                    <xdr:row>6</xdr:row>
                    <xdr:rowOff>76200</xdr:rowOff>
                  </from>
                  <to>
                    <xdr:col>3</xdr:col>
                    <xdr:colOff>274320</xdr:colOff>
                    <xdr:row>6</xdr:row>
                    <xdr:rowOff>259080</xdr:rowOff>
                  </to>
                </anchor>
              </controlPr>
            </control>
          </mc:Choice>
        </mc:AlternateContent>
        <mc:AlternateContent xmlns:mc="http://schemas.openxmlformats.org/markup-compatibility/2006">
          <mc:Choice Requires="x14">
            <control shapeId="18521" r:id="rId29" name="Option Button 89">
              <controlPr defaultSize="0" autoFill="0" autoLine="0" autoPict="0">
                <anchor moveWithCells="1">
                  <from>
                    <xdr:col>4</xdr:col>
                    <xdr:colOff>83820</xdr:colOff>
                    <xdr:row>6</xdr:row>
                    <xdr:rowOff>76200</xdr:rowOff>
                  </from>
                  <to>
                    <xdr:col>4</xdr:col>
                    <xdr:colOff>274320</xdr:colOff>
                    <xdr:row>6</xdr:row>
                    <xdr:rowOff>259080</xdr:rowOff>
                  </to>
                </anchor>
              </controlPr>
            </control>
          </mc:Choice>
        </mc:AlternateContent>
        <mc:AlternateContent xmlns:mc="http://schemas.openxmlformats.org/markup-compatibility/2006">
          <mc:Choice Requires="x14">
            <control shapeId="18522" r:id="rId30" name="Option Button 90">
              <controlPr defaultSize="0" autoFill="0" autoLine="0" autoPict="0">
                <anchor moveWithCells="1">
                  <from>
                    <xdr:col>5</xdr:col>
                    <xdr:colOff>83820</xdr:colOff>
                    <xdr:row>6</xdr:row>
                    <xdr:rowOff>76200</xdr:rowOff>
                  </from>
                  <to>
                    <xdr:col>5</xdr:col>
                    <xdr:colOff>274320</xdr:colOff>
                    <xdr:row>6</xdr:row>
                    <xdr:rowOff>259080</xdr:rowOff>
                  </to>
                </anchor>
              </controlPr>
            </control>
          </mc:Choice>
        </mc:AlternateContent>
        <mc:AlternateContent xmlns:mc="http://schemas.openxmlformats.org/markup-compatibility/2006">
          <mc:Choice Requires="x14">
            <control shapeId="18523" r:id="rId31" name="Option Button 91">
              <controlPr defaultSize="0" autoFill="0" autoLine="0" autoPict="0">
                <anchor moveWithCells="1">
                  <from>
                    <xdr:col>6</xdr:col>
                    <xdr:colOff>83820</xdr:colOff>
                    <xdr:row>6</xdr:row>
                    <xdr:rowOff>76200</xdr:rowOff>
                  </from>
                  <to>
                    <xdr:col>6</xdr:col>
                    <xdr:colOff>274320</xdr:colOff>
                    <xdr:row>6</xdr:row>
                    <xdr:rowOff>259080</xdr:rowOff>
                  </to>
                </anchor>
              </controlPr>
            </control>
          </mc:Choice>
        </mc:AlternateContent>
        <mc:AlternateContent xmlns:mc="http://schemas.openxmlformats.org/markup-compatibility/2006">
          <mc:Choice Requires="x14">
            <control shapeId="18524" r:id="rId32" name="Option Button 92">
              <controlPr defaultSize="0" autoFill="0" autoLine="0" autoPict="0">
                <anchor moveWithCells="1">
                  <from>
                    <xdr:col>7</xdr:col>
                    <xdr:colOff>83820</xdr:colOff>
                    <xdr:row>6</xdr:row>
                    <xdr:rowOff>76200</xdr:rowOff>
                  </from>
                  <to>
                    <xdr:col>7</xdr:col>
                    <xdr:colOff>274320</xdr:colOff>
                    <xdr:row>6</xdr:row>
                    <xdr:rowOff>259080</xdr:rowOff>
                  </to>
                </anchor>
              </controlPr>
            </control>
          </mc:Choice>
        </mc:AlternateContent>
        <mc:AlternateContent xmlns:mc="http://schemas.openxmlformats.org/markup-compatibility/2006">
          <mc:Choice Requires="x14">
            <control shapeId="18526" r:id="rId33" name="Group Box 94">
              <controlPr defaultSize="0" autoFill="0" autoPict="0" altText="">
                <anchor moveWithCells="1">
                  <from>
                    <xdr:col>2</xdr:col>
                    <xdr:colOff>0</xdr:colOff>
                    <xdr:row>6</xdr:row>
                    <xdr:rowOff>647700</xdr:rowOff>
                  </from>
                  <to>
                    <xdr:col>8</xdr:col>
                    <xdr:colOff>0</xdr:colOff>
                    <xdr:row>8</xdr:row>
                    <xdr:rowOff>190500</xdr:rowOff>
                  </to>
                </anchor>
              </controlPr>
            </control>
          </mc:Choice>
        </mc:AlternateContent>
        <mc:AlternateContent xmlns:mc="http://schemas.openxmlformats.org/markup-compatibility/2006">
          <mc:Choice Requires="x14">
            <control shapeId="18532" r:id="rId34" name="Option Button 100">
              <controlPr defaultSize="0" autoFill="0" autoLine="0" autoPict="0">
                <anchor moveWithCells="1">
                  <from>
                    <xdr:col>2</xdr:col>
                    <xdr:colOff>83820</xdr:colOff>
                    <xdr:row>8</xdr:row>
                    <xdr:rowOff>99060</xdr:rowOff>
                  </from>
                  <to>
                    <xdr:col>2</xdr:col>
                    <xdr:colOff>274320</xdr:colOff>
                    <xdr:row>8</xdr:row>
                    <xdr:rowOff>274320</xdr:rowOff>
                  </to>
                </anchor>
              </controlPr>
            </control>
          </mc:Choice>
        </mc:AlternateContent>
        <mc:AlternateContent xmlns:mc="http://schemas.openxmlformats.org/markup-compatibility/2006">
          <mc:Choice Requires="x14">
            <control shapeId="18533" r:id="rId35" name="Group Box 101">
              <controlPr defaultSize="0" autoFill="0" autoPict="0" altText="">
                <anchor moveWithCells="1">
                  <from>
                    <xdr:col>2</xdr:col>
                    <xdr:colOff>0</xdr:colOff>
                    <xdr:row>8</xdr:row>
                    <xdr:rowOff>0</xdr:rowOff>
                  </from>
                  <to>
                    <xdr:col>8</xdr:col>
                    <xdr:colOff>0</xdr:colOff>
                    <xdr:row>8</xdr:row>
                    <xdr:rowOff>335280</xdr:rowOff>
                  </to>
                </anchor>
              </controlPr>
            </control>
          </mc:Choice>
        </mc:AlternateContent>
        <mc:AlternateContent xmlns:mc="http://schemas.openxmlformats.org/markup-compatibility/2006">
          <mc:Choice Requires="x14">
            <control shapeId="18534" r:id="rId36" name="Option Button 102">
              <controlPr defaultSize="0" autoFill="0" autoLine="0" autoPict="0">
                <anchor moveWithCells="1">
                  <from>
                    <xdr:col>3</xdr:col>
                    <xdr:colOff>83820</xdr:colOff>
                    <xdr:row>8</xdr:row>
                    <xdr:rowOff>99060</xdr:rowOff>
                  </from>
                  <to>
                    <xdr:col>3</xdr:col>
                    <xdr:colOff>274320</xdr:colOff>
                    <xdr:row>8</xdr:row>
                    <xdr:rowOff>274320</xdr:rowOff>
                  </to>
                </anchor>
              </controlPr>
            </control>
          </mc:Choice>
        </mc:AlternateContent>
        <mc:AlternateContent xmlns:mc="http://schemas.openxmlformats.org/markup-compatibility/2006">
          <mc:Choice Requires="x14">
            <control shapeId="18535" r:id="rId37" name="Option Button 103">
              <controlPr defaultSize="0" autoFill="0" autoLine="0" autoPict="0">
                <anchor moveWithCells="1">
                  <from>
                    <xdr:col>4</xdr:col>
                    <xdr:colOff>83820</xdr:colOff>
                    <xdr:row>8</xdr:row>
                    <xdr:rowOff>99060</xdr:rowOff>
                  </from>
                  <to>
                    <xdr:col>4</xdr:col>
                    <xdr:colOff>274320</xdr:colOff>
                    <xdr:row>8</xdr:row>
                    <xdr:rowOff>274320</xdr:rowOff>
                  </to>
                </anchor>
              </controlPr>
            </control>
          </mc:Choice>
        </mc:AlternateContent>
        <mc:AlternateContent xmlns:mc="http://schemas.openxmlformats.org/markup-compatibility/2006">
          <mc:Choice Requires="x14">
            <control shapeId="18536" r:id="rId38" name="Option Button 104">
              <controlPr defaultSize="0" autoFill="0" autoLine="0" autoPict="0">
                <anchor moveWithCells="1">
                  <from>
                    <xdr:col>5</xdr:col>
                    <xdr:colOff>83820</xdr:colOff>
                    <xdr:row>8</xdr:row>
                    <xdr:rowOff>99060</xdr:rowOff>
                  </from>
                  <to>
                    <xdr:col>5</xdr:col>
                    <xdr:colOff>274320</xdr:colOff>
                    <xdr:row>8</xdr:row>
                    <xdr:rowOff>274320</xdr:rowOff>
                  </to>
                </anchor>
              </controlPr>
            </control>
          </mc:Choice>
        </mc:AlternateContent>
        <mc:AlternateContent xmlns:mc="http://schemas.openxmlformats.org/markup-compatibility/2006">
          <mc:Choice Requires="x14">
            <control shapeId="18537" r:id="rId39" name="Option Button 105">
              <controlPr defaultSize="0" autoFill="0" autoLine="0" autoPict="0">
                <anchor moveWithCells="1">
                  <from>
                    <xdr:col>6</xdr:col>
                    <xdr:colOff>83820</xdr:colOff>
                    <xdr:row>8</xdr:row>
                    <xdr:rowOff>99060</xdr:rowOff>
                  </from>
                  <to>
                    <xdr:col>6</xdr:col>
                    <xdr:colOff>274320</xdr:colOff>
                    <xdr:row>8</xdr:row>
                    <xdr:rowOff>274320</xdr:rowOff>
                  </to>
                </anchor>
              </controlPr>
            </control>
          </mc:Choice>
        </mc:AlternateContent>
        <mc:AlternateContent xmlns:mc="http://schemas.openxmlformats.org/markup-compatibility/2006">
          <mc:Choice Requires="x14">
            <control shapeId="18538" r:id="rId40" name="Option Button 106">
              <controlPr defaultSize="0" autoFill="0" autoLine="0" autoPict="0">
                <anchor moveWithCells="1">
                  <from>
                    <xdr:col>7</xdr:col>
                    <xdr:colOff>83820</xdr:colOff>
                    <xdr:row>8</xdr:row>
                    <xdr:rowOff>99060</xdr:rowOff>
                  </from>
                  <to>
                    <xdr:col>7</xdr:col>
                    <xdr:colOff>274320</xdr:colOff>
                    <xdr:row>8</xdr:row>
                    <xdr:rowOff>274320</xdr:rowOff>
                  </to>
                </anchor>
              </controlPr>
            </control>
          </mc:Choice>
        </mc:AlternateContent>
        <mc:AlternateContent xmlns:mc="http://schemas.openxmlformats.org/markup-compatibility/2006">
          <mc:Choice Requires="x14">
            <control shapeId="18540" r:id="rId41" name="Group Box 108">
              <controlPr defaultSize="0" autoFill="0" autoPict="0" altText="">
                <anchor moveWithCells="1">
                  <from>
                    <xdr:col>2</xdr:col>
                    <xdr:colOff>0</xdr:colOff>
                    <xdr:row>7</xdr:row>
                    <xdr:rowOff>327660</xdr:rowOff>
                  </from>
                  <to>
                    <xdr:col>8</xdr:col>
                    <xdr:colOff>0</xdr:colOff>
                    <xdr:row>9</xdr:row>
                    <xdr:rowOff>114300</xdr:rowOff>
                  </to>
                </anchor>
              </controlPr>
            </control>
          </mc:Choice>
        </mc:AlternateContent>
        <mc:AlternateContent xmlns:mc="http://schemas.openxmlformats.org/markup-compatibility/2006">
          <mc:Choice Requires="x14">
            <control shapeId="18541" r:id="rId42" name="Group Box 109">
              <controlPr defaultSize="0" autoFill="0" autoPict="0" altText="">
                <anchor moveWithCells="1">
                  <from>
                    <xdr:col>2</xdr:col>
                    <xdr:colOff>0</xdr:colOff>
                    <xdr:row>5</xdr:row>
                    <xdr:rowOff>647700</xdr:rowOff>
                  </from>
                  <to>
                    <xdr:col>8</xdr:col>
                    <xdr:colOff>0</xdr:colOff>
                    <xdr:row>7</xdr:row>
                    <xdr:rowOff>190500</xdr:rowOff>
                  </to>
                </anchor>
              </controlPr>
            </control>
          </mc:Choice>
        </mc:AlternateContent>
        <mc:AlternateContent xmlns:mc="http://schemas.openxmlformats.org/markup-compatibility/2006">
          <mc:Choice Requires="x14">
            <control shapeId="18542" r:id="rId43" name="Option Button 110">
              <controlPr defaultSize="0" autoFill="0" autoLine="0" autoPict="0">
                <anchor moveWithCells="1">
                  <from>
                    <xdr:col>2</xdr:col>
                    <xdr:colOff>83820</xdr:colOff>
                    <xdr:row>7</xdr:row>
                    <xdr:rowOff>76200</xdr:rowOff>
                  </from>
                  <to>
                    <xdr:col>2</xdr:col>
                    <xdr:colOff>274320</xdr:colOff>
                    <xdr:row>7</xdr:row>
                    <xdr:rowOff>251460</xdr:rowOff>
                  </to>
                </anchor>
              </controlPr>
            </control>
          </mc:Choice>
        </mc:AlternateContent>
        <mc:AlternateContent xmlns:mc="http://schemas.openxmlformats.org/markup-compatibility/2006">
          <mc:Choice Requires="x14">
            <control shapeId="18543" r:id="rId44" name="Group Box 111">
              <controlPr defaultSize="0" autoFill="0" autoPict="0" altText="">
                <anchor moveWithCells="1">
                  <from>
                    <xdr:col>2</xdr:col>
                    <xdr:colOff>0</xdr:colOff>
                    <xdr:row>7</xdr:row>
                    <xdr:rowOff>0</xdr:rowOff>
                  </from>
                  <to>
                    <xdr:col>8</xdr:col>
                    <xdr:colOff>0</xdr:colOff>
                    <xdr:row>8</xdr:row>
                    <xdr:rowOff>0</xdr:rowOff>
                  </to>
                </anchor>
              </controlPr>
            </control>
          </mc:Choice>
        </mc:AlternateContent>
        <mc:AlternateContent xmlns:mc="http://schemas.openxmlformats.org/markup-compatibility/2006">
          <mc:Choice Requires="x14">
            <control shapeId="18544" r:id="rId45" name="Option Button 112">
              <controlPr defaultSize="0" autoFill="0" autoLine="0" autoPict="0">
                <anchor moveWithCells="1">
                  <from>
                    <xdr:col>3</xdr:col>
                    <xdr:colOff>83820</xdr:colOff>
                    <xdr:row>7</xdr:row>
                    <xdr:rowOff>76200</xdr:rowOff>
                  </from>
                  <to>
                    <xdr:col>3</xdr:col>
                    <xdr:colOff>274320</xdr:colOff>
                    <xdr:row>7</xdr:row>
                    <xdr:rowOff>251460</xdr:rowOff>
                  </to>
                </anchor>
              </controlPr>
            </control>
          </mc:Choice>
        </mc:AlternateContent>
        <mc:AlternateContent xmlns:mc="http://schemas.openxmlformats.org/markup-compatibility/2006">
          <mc:Choice Requires="x14">
            <control shapeId="18545" r:id="rId46" name="Option Button 113">
              <controlPr defaultSize="0" autoFill="0" autoLine="0" autoPict="0">
                <anchor moveWithCells="1">
                  <from>
                    <xdr:col>4</xdr:col>
                    <xdr:colOff>83820</xdr:colOff>
                    <xdr:row>7</xdr:row>
                    <xdr:rowOff>76200</xdr:rowOff>
                  </from>
                  <to>
                    <xdr:col>4</xdr:col>
                    <xdr:colOff>274320</xdr:colOff>
                    <xdr:row>7</xdr:row>
                    <xdr:rowOff>251460</xdr:rowOff>
                  </to>
                </anchor>
              </controlPr>
            </control>
          </mc:Choice>
        </mc:AlternateContent>
        <mc:AlternateContent xmlns:mc="http://schemas.openxmlformats.org/markup-compatibility/2006">
          <mc:Choice Requires="x14">
            <control shapeId="18546" r:id="rId47" name="Option Button 114">
              <controlPr defaultSize="0" autoFill="0" autoLine="0" autoPict="0">
                <anchor moveWithCells="1">
                  <from>
                    <xdr:col>5</xdr:col>
                    <xdr:colOff>83820</xdr:colOff>
                    <xdr:row>7</xdr:row>
                    <xdr:rowOff>76200</xdr:rowOff>
                  </from>
                  <to>
                    <xdr:col>5</xdr:col>
                    <xdr:colOff>274320</xdr:colOff>
                    <xdr:row>7</xdr:row>
                    <xdr:rowOff>251460</xdr:rowOff>
                  </to>
                </anchor>
              </controlPr>
            </control>
          </mc:Choice>
        </mc:AlternateContent>
        <mc:AlternateContent xmlns:mc="http://schemas.openxmlformats.org/markup-compatibility/2006">
          <mc:Choice Requires="x14">
            <control shapeId="18547" r:id="rId48" name="Option Button 115">
              <controlPr defaultSize="0" autoFill="0" autoLine="0" autoPict="0">
                <anchor moveWithCells="1">
                  <from>
                    <xdr:col>6</xdr:col>
                    <xdr:colOff>83820</xdr:colOff>
                    <xdr:row>7</xdr:row>
                    <xdr:rowOff>76200</xdr:rowOff>
                  </from>
                  <to>
                    <xdr:col>6</xdr:col>
                    <xdr:colOff>274320</xdr:colOff>
                    <xdr:row>7</xdr:row>
                    <xdr:rowOff>251460</xdr:rowOff>
                  </to>
                </anchor>
              </controlPr>
            </control>
          </mc:Choice>
        </mc:AlternateContent>
        <mc:AlternateContent xmlns:mc="http://schemas.openxmlformats.org/markup-compatibility/2006">
          <mc:Choice Requires="x14">
            <control shapeId="18548" r:id="rId49" name="Option Button 116">
              <controlPr defaultSize="0" autoFill="0" autoLine="0" autoPict="0">
                <anchor moveWithCells="1">
                  <from>
                    <xdr:col>7</xdr:col>
                    <xdr:colOff>83820</xdr:colOff>
                    <xdr:row>7</xdr:row>
                    <xdr:rowOff>76200</xdr:rowOff>
                  </from>
                  <to>
                    <xdr:col>7</xdr:col>
                    <xdr:colOff>274320</xdr:colOff>
                    <xdr:row>7</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51</vt:i4>
      </vt:variant>
    </vt:vector>
  </HeadingPairs>
  <TitlesOfParts>
    <vt:vector size="62" baseType="lpstr">
      <vt:lpstr>Übersicht</vt:lpstr>
      <vt:lpstr>1. Materialeinsatz</vt:lpstr>
      <vt:lpstr>2. Abfallmanagement</vt:lpstr>
      <vt:lpstr>3. Lieferketten</vt:lpstr>
      <vt:lpstr>4. Produktdesign</vt:lpstr>
      <vt:lpstr>5. Verpackung</vt:lpstr>
      <vt:lpstr>6. Logistik</vt:lpstr>
      <vt:lpstr>7. Arbeitsabläufe</vt:lpstr>
      <vt:lpstr>8. Digitalisierung</vt:lpstr>
      <vt:lpstr>Ergebnis</vt:lpstr>
      <vt:lpstr>Glossar</vt:lpstr>
      <vt:lpstr>_10Predictive_Maintenance</vt:lpstr>
      <vt:lpstr>_11Produkt</vt:lpstr>
      <vt:lpstr>_12Produktionsprozess</vt:lpstr>
      <vt:lpstr>_13Prozess</vt:lpstr>
      <vt:lpstr>_14Ressourceneffizienz</vt:lpstr>
      <vt:lpstr>_15Rohstoffe</vt:lpstr>
      <vt:lpstr>_16Rohstoffeffizienz</vt:lpstr>
      <vt:lpstr>_17Sekundärrohstoff</vt:lpstr>
      <vt:lpstr>_18Smart_Materials</vt:lpstr>
      <vt:lpstr>Glossar!_1Additive_Fertigungsverfahren</vt:lpstr>
      <vt:lpstr>_2Digitalisierung</vt:lpstr>
      <vt:lpstr>_3Hilfsstoffe</vt:lpstr>
      <vt:lpstr>_4Kennzahlen</vt:lpstr>
      <vt:lpstr>_5Kritikalitätsanalyse</vt:lpstr>
      <vt:lpstr>_6Lean_Management</vt:lpstr>
      <vt:lpstr>_7Materialien</vt:lpstr>
      <vt:lpstr>_8Materialeffizienz</vt:lpstr>
      <vt:lpstr>_9Materialflusskostenrechnung</vt:lpstr>
      <vt:lpstr>Abfall_Bearbeitungsgrad</vt:lpstr>
      <vt:lpstr>Abfall_Bewertung</vt:lpstr>
      <vt:lpstr>Abfallmanagement_Bearbeitungsgrad</vt:lpstr>
      <vt:lpstr>Abfallmanagement_Bewertung</vt:lpstr>
      <vt:lpstr>Abfallmangement_Bearbeitungsgrad</vt:lpstr>
      <vt:lpstr>aktuelles_Datum</vt:lpstr>
      <vt:lpstr>Arbeitsabläufe_Bearbeitungsgrad</vt:lpstr>
      <vt:lpstr>Arbeitsabläufe_Bewertung</vt:lpstr>
      <vt:lpstr>Digitalisierung_Bearbeitungsgrad</vt:lpstr>
      <vt:lpstr>Digitalisierung_Bewertung</vt:lpstr>
      <vt:lpstr>Ergebnis!Einstufung</vt:lpstr>
      <vt:lpstr>Einstufung</vt:lpstr>
      <vt:lpstr>Firmenname</vt:lpstr>
      <vt:lpstr>Lieferketten_Bearbeitungsgrad</vt:lpstr>
      <vt:lpstr>Lieferketten_Bewertung</vt:lpstr>
      <vt:lpstr>Logistik_Bearbeitungsgrad</vt:lpstr>
      <vt:lpstr>Logistik_Bewertung</vt:lpstr>
      <vt:lpstr>'2. Abfallmanagement'!Materialausnutzung_Bearbeitungsgrad</vt:lpstr>
      <vt:lpstr>Materialausnutzung_Bearbeitungsgrad</vt:lpstr>
      <vt:lpstr>'2. Abfallmanagement'!Materialausnutzung_Bewertung</vt:lpstr>
      <vt:lpstr>Materialausnutzung_Bewertung</vt:lpstr>
      <vt:lpstr>Produktdesign_Bearbeitungsgrad</vt:lpstr>
      <vt:lpstr>Produktdesign_Bewertung</vt:lpstr>
      <vt:lpstr>Ergebnis!Relevanz</vt:lpstr>
      <vt:lpstr>Relevanz</vt:lpstr>
      <vt:lpstr>Ergebnis!Relevanz_fur_Unternehmen</vt:lpstr>
      <vt:lpstr>Relevanz_fur_Unternehmen</vt:lpstr>
      <vt:lpstr>Ergebnis!Relevanz_für_Unternehmen</vt:lpstr>
      <vt:lpstr>Relevanz_für_Unternehmen</vt:lpstr>
      <vt:lpstr>Ergebnis!Relevanz_Gewichtung</vt:lpstr>
      <vt:lpstr>Relevanz_Gewichtung</vt:lpstr>
      <vt:lpstr>Verpackung_Bearbeitungsgrad</vt:lpstr>
      <vt:lpstr>Verpackung_Bewertung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Mehrens Marie Christine</cp:lastModifiedBy>
  <cp:lastPrinted>2021-03-19T15:16:01Z</cp:lastPrinted>
  <dcterms:created xsi:type="dcterms:W3CDTF">2018-07-13T09:03:39Z</dcterms:created>
  <dcterms:modified xsi:type="dcterms:W3CDTF">2022-08-16T19:42:22Z</dcterms:modified>
</cp:coreProperties>
</file>